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40" windowHeight="11760" tabRatio="863" activeTab="0"/>
  </bookViews>
  <sheets>
    <sheet name="Obsah" sheetId="1" r:id="rId1"/>
    <sheet name="Vysvetlivky" sheetId="2" r:id="rId2"/>
    <sheet name="T1-Dotácie podľa DZ" sheetId="3" r:id="rId3"/>
    <sheet name="T2-Výnosy" sheetId="4" r:id="rId4"/>
    <sheet name="T3 - Analýza nákladov " sheetId="5" r:id="rId5"/>
    <sheet name="T4-Soc_štipendiá" sheetId="6" r:id="rId6"/>
    <sheet name="T5-Štip_ z vlastných" sheetId="7" r:id="rId7"/>
    <sheet name="T6_motivačné štipendiá" sheetId="8" r:id="rId8"/>
    <sheet name="T7-Výnosy zo školného" sheetId="9" r:id="rId9"/>
  </sheets>
  <externalReferences>
    <externalReference r:id="rId12"/>
    <externalReference r:id="rId13"/>
  </externalReferences>
  <definedNames>
    <definedName name="aaa" hidden="1">3</definedName>
    <definedName name="_xlnm.Print_Titles" localSheetId="4">'T3 - Analýza nákladov '!$1:$3</definedName>
    <definedName name="_xlnm.Print_Titles" localSheetId="1">'Vysvetlivky'!$2:$2</definedName>
    <definedName name="_xlnm.Print_Area" localSheetId="2">'T1-Dotácie podľa DZ'!$A$1:$C$11</definedName>
    <definedName name="_xlnm.Print_Area" localSheetId="3">'T2-Výnosy'!$A$1:$C$20</definedName>
    <definedName name="_xlnm.Print_Area" localSheetId="4">'T3 - Analýza nákladov '!$A$1:$C$51</definedName>
    <definedName name="_xlnm.Print_Area" localSheetId="5">'T4-Soc_štipendiá'!$A$1:$F$19</definedName>
    <definedName name="OLE_LINK1" localSheetId="1">'Vysvetlivky'!$B$6</definedName>
    <definedName name="SAPBEXrevision" hidden="1">7</definedName>
    <definedName name="SAPBEXsysID" hidden="1">"BS1"</definedName>
    <definedName name="SAPBEXwbID" hidden="1">"3TG3S316PX9BHXMQEBSXSYZZO"</definedName>
    <definedName name="wd1" localSheetId="5">'[2]vahy'!$B$1</definedName>
    <definedName name="wd1" localSheetId="6">'[2]vahy'!$B$1</definedName>
    <definedName name="wd1">'[1]vahy'!$B$1</definedName>
    <definedName name="wd3" localSheetId="5">'[2]vahy'!$B$3</definedName>
    <definedName name="wd3" localSheetId="6">'[2]vahy'!$B$3</definedName>
    <definedName name="wd3">'[1]vahy'!$B$3</definedName>
    <definedName name="we1" localSheetId="5">'[2]vahy'!$B$2</definedName>
    <definedName name="we1" localSheetId="6">'[2]vahy'!$B$2</definedName>
    <definedName name="we1">'[1]vahy'!$B$2</definedName>
    <definedName name="we3" localSheetId="5">'[2]vahy'!$B$4</definedName>
    <definedName name="we3" localSheetId="6">'[2]vahy'!$B$4</definedName>
    <definedName name="we3">'[1]vahy'!$B$4</definedName>
    <definedName name="xxx" hidden="1">"3TGMUFSSIAIMK2KTNC9DELQD0"</definedName>
  </definedNames>
  <calcPr fullCalcOnLoad="1"/>
</workbook>
</file>

<file path=xl/sharedStrings.xml><?xml version="1.0" encoding="utf-8"?>
<sst xmlns="http://schemas.openxmlformats.org/spreadsheetml/2006/main" count="232" uniqueCount="164">
  <si>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</si>
  <si>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</si>
  <si>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</si>
  <si>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</si>
  <si>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</si>
  <si>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</si>
  <si>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</si>
  <si>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</si>
  <si>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</si>
  <si>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</si>
  <si>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</si>
  <si>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</si>
  <si>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</si>
  <si>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</si>
  <si>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</si>
  <si>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</si>
  <si>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</si>
  <si>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</si>
  <si>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</si>
  <si>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</si>
  <si>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</si>
  <si>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</si>
  <si>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</si>
  <si>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</si>
  <si>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</si>
  <si>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</si>
  <si>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</si>
  <si>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</si>
  <si>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</si>
  <si>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</si>
  <si>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</si>
  <si>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</si>
  <si>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</si>
  <si>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</si>
  <si>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</si>
  <si>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</si>
  <si>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Osobné náklady (účtovná skupina 52)</t>
  </si>
  <si>
    <t xml:space="preserve">Dane a poplatky (účtovná skupina  53) </t>
  </si>
  <si>
    <t>Dane z príjmov a prevodové účty (účtovná skupina 59)</t>
  </si>
  <si>
    <t>T2_V1</t>
  </si>
  <si>
    <t xml:space="preserve"> 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</si>
  <si>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</si>
  <si>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</si>
  <si>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</si>
  <si>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</si>
  <si>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</si>
  <si>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</si>
  <si>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</si>
  <si>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</si>
  <si>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</si>
  <si>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</si>
  <si>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</si>
  <si>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</si>
  <si>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</si>
  <si>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t>Náklady na štipendiá</t>
  </si>
  <si>
    <t xml:space="preserve">Počet študentov  poberajúcich štipendium </t>
  </si>
  <si>
    <t>Počet študentov  poberajúcich štipendium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</si>
  <si>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[R2+R5+R8+R11] </t>
    </r>
  </si>
  <si>
    <r>
      <t xml:space="preserve">- na sociálnu podporu </t>
    </r>
    <r>
      <rPr>
        <sz val="12"/>
        <rFont val="Times New Roman"/>
        <family val="1"/>
      </rPr>
      <t>[R12+R13]</t>
    </r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</si>
  <si>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</si>
  <si>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</si>
  <si>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) k 31.12. 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</si>
  <si>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</si>
  <si>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</si>
  <si>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</si>
  <si>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</si>
  <si>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t xml:space="preserve">   Sociálne štipendiá</t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</si>
  <si>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zákona.</t>
    </r>
  </si>
  <si>
    <t xml:space="preserve">   Motivačné štipendiá </t>
  </si>
  <si>
    <t xml:space="preserve">Tržby za vlastné výkony a tovar (účet 60) </t>
  </si>
  <si>
    <t>Zmena stavu vnútroorganizačných zásob (účtová skupina 61)</t>
  </si>
  <si>
    <t>Finančné výnosy (účtovná skupina 66)</t>
  </si>
  <si>
    <t>Finančné náklady (účtová skupina 56)</t>
  </si>
  <si>
    <t>Spotrebované nákupy (účtovná skupina 50)</t>
  </si>
  <si>
    <t>Služby (účtovná skupina 51)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</si>
  <si>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</si>
  <si>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</si>
  <si>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</si>
  <si>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</si>
  <si>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</si>
  <si>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</si>
  <si>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</si>
  <si>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</si>
  <si>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</si>
  <si>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</si>
  <si>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</si>
  <si>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</si>
  <si>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</si>
  <si>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</si>
  <si>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r>
      <t xml:space="preserve">- prospechové  </t>
    </r>
    <r>
      <rPr>
        <sz val="12"/>
        <rFont val="Times New Roman"/>
        <family val="1"/>
      </rPr>
      <t xml:space="preserve">[R3+R4] </t>
    </r>
  </si>
  <si>
    <r>
      <t xml:space="preserve">-  za dosiahnutie vynikajúceho výsledku v oblasti štúdia </t>
    </r>
    <r>
      <rPr>
        <sz val="12"/>
        <rFont val="Times New Roman"/>
        <family val="1"/>
      </rPr>
      <t xml:space="preserve"> [R6+R7] </t>
    </r>
  </si>
  <si>
    <r>
      <t xml:space="preserve">- za umeleckú alebo športovú činnosť   </t>
    </r>
    <r>
      <rPr>
        <sz val="12"/>
        <rFont val="Times New Roman"/>
        <family val="1"/>
      </rPr>
      <t xml:space="preserve">[R9+R10]  </t>
    </r>
    <r>
      <rPr>
        <b/>
        <sz val="12"/>
        <rFont val="Times New Roman"/>
        <family val="1"/>
      </rPr>
      <t xml:space="preserve">                                                     </t>
    </r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</si>
  <si>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</si>
  <si>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</si>
  <si>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</si>
  <si>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</si>
  <si>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</si>
  <si>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</si>
  <si>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</si>
  <si>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</si>
  <si>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</si>
  <si>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</si>
  <si>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</si>
  <si>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</si>
  <si>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</si>
  <si>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</si>
  <si>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</si>
  <si>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</si>
  <si>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</si>
  <si>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t>Odpisya opravné položky k dlhodobému majetku (účtová skupina 55)</t>
  </si>
  <si>
    <t>Mimoriadné  náklady (účtovná skupina 58)</t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</si>
  <si>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</si>
  <si>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t>-Ttržby za tovar  (účet 604)</t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</si>
  <si>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</si>
  <si>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</si>
  <si>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</si>
  <si>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</si>
  <si>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 xml:space="preserve">Iné náklady na hospodársku činnosť (účtová skupina 54) </t>
  </si>
  <si>
    <t>Mimoriadné výnosy (účtovná skupina 67)</t>
  </si>
  <si>
    <t>Prevodové účty (účtovná skupina 68)</t>
  </si>
  <si>
    <t>4.</t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</si>
  <si>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  <r>
      <rPr>
        <sz val="12"/>
        <rFont val="Times New Roman"/>
        <family val="1"/>
      </rPr>
      <t xml:space="preserve"> </t>
    </r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</si>
  <si>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</si>
  <si>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 xml:space="preserve">1)  v riadku 5 sa uvedie celkový (fyzický) počet študentov, ktorým bolo vyplatené motivačné štipendium v kalendárnom roku </t>
  </si>
  <si>
    <t>Tabuľka č. 7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</si>
  <si>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</si>
  <si>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 xml:space="preserve">   Iná dotácia </t>
  </si>
  <si>
    <t>T7_V1</t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</si>
  <si>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</si>
  <si>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</si>
  <si>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>Obsah tabuľkových príloh výročnej správy o hospodárení súkromných vysokých škôl za rok 2013</t>
  </si>
  <si>
    <t>Vysvetlivky k tabuľkám výročnej správy o hospodárení súkromných vysokých škôl za rok 2013</t>
  </si>
  <si>
    <t>Výnosy verejnej vysokej školy zo školného a z poplatkov spojených so štúdiom v rokoch 2012 a 2013 (v Eur)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</si>
  <si>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</t>
    </r>
    <r>
      <rPr>
        <sz val="12"/>
        <rFont val="Times New Roman"/>
        <family val="1"/>
      </rPr>
      <t>(na sociálnu podporu študentov, na rozvojový projekt AHELO)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prostredníctvom kapitoly ministerstva školstva, ktoré sú zahrnuté  v dotačných zmluvách na rok 2013. </t>
    </r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</si>
  <si>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2013. </t>
    </r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</si>
  <si>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2013.</t>
    </r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</si>
  <si>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96a zákona. </t>
    </r>
  </si>
  <si>
    <r>
      <t>Tabuľka č.1: Príjmy z dotácií súkromnej  vysokej škole zo štátneho rozpočtu z kapitoly ministerstva školstva poskytnuté v rámci dotačných zmlúv v roku 2013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</si>
  <si>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r>
      <t xml:space="preserve">Tabuľka č. 4: Údaje o systéme sociálnej podpory - časť  sociálne štipendiá  (§ 96 zákona) 
za roky 2012 a 2013 </t>
    </r>
    <r>
      <rPr>
        <sz val="14"/>
        <color indexed="8"/>
        <rFont val="Times New Roman"/>
        <family val="1"/>
      </rPr>
      <t>(v Eur)</t>
    </r>
  </si>
  <si>
    <r>
      <t xml:space="preserve">Tabuľka č. 5: Štipendiá z vlastných zdrojov podľa § 97 zákona v rokoch 2012 a 2013  </t>
    </r>
    <r>
      <rPr>
        <sz val="14"/>
        <color indexed="8"/>
        <rFont val="Times New Roman"/>
        <family val="1"/>
      </rPr>
      <t>(v Eur)</t>
    </r>
  </si>
  <si>
    <t>Tabuľka č.7: Výnosy súkromnej vysokej školy zo školného a z poplatkov spojených so štúdiom  
v rokoch 2012 a 2013 (v Eur)</t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</si>
  <si>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roku.</t>
    </r>
  </si>
  <si>
    <r>
      <t>Výnosy zo školného</t>
    </r>
    <r>
      <rPr>
        <sz val="12"/>
        <color indexed="8"/>
        <rFont val="Times New Roman"/>
        <family val="1"/>
      </rPr>
      <t xml:space="preserve">  [R2+R3 +R4+R5]</t>
    </r>
  </si>
  <si>
    <t>- výnosy zo školného za štúdium v dennej forme štúdia</t>
  </si>
  <si>
    <t>- výnosy zo školného za štúdium v externej forme štúdia</t>
  </si>
  <si>
    <t>- priemerné školné</t>
  </si>
  <si>
    <r>
      <t>Výnosy z poplatkov spojených so štúdiom</t>
    </r>
    <r>
      <rPr>
        <sz val="12"/>
        <rFont val="Times New Roman"/>
        <family val="1"/>
      </rPr>
      <t xml:space="preserve"> [SUM(R8:R11)]</t>
    </r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</si>
  <si>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</si>
  <si>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</si>
  <si>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</si>
  <si>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</si>
  <si>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r>
      <t xml:space="preserve">Tabuľka č.7: </t>
    </r>
    <r>
      <rPr>
        <b/>
        <sz val="12"/>
        <rFont val="Times New Roman"/>
        <family val="1"/>
      </rPr>
      <t>Výnosy súkromnej vysokej školy zo školného a z poplatkov spojených so štúdiom</t>
    </r>
    <r>
      <rPr>
        <sz val="12"/>
        <rFont val="Times New Roman"/>
        <family val="1"/>
      </rPr>
      <t xml:space="preserve">  
v rokoch 2012 a 2013 (v Eur)</t>
    </r>
  </si>
  <si>
    <t>Tabuľka č. 6: Motivačné štipendiá  v rokoch 2012 a 2013 
(v zmysle § 96a  zákona ) (v Eur)</t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</si>
  <si>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</si>
  <si>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</rPr>
      <t xml:space="preserve"> </t>
    </r>
  </si>
  <si>
    <r>
      <t>Nevyčerpaná dotácia (+) / nedoplatok dotácie (-) k 31. 12. kalendárneho roka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[R1+R2-R3]                       </t>
    </r>
  </si>
  <si>
    <t>Názov  vysokej školy: Dubnický technologický inštitút v Dubnici nad Váhom</t>
  </si>
  <si>
    <t>Názov súkromnej vysokej školy: Dubnický technologický inštitút v Dubnici nad Váhom</t>
  </si>
  <si>
    <t xml:space="preserve">Názov súkromnej vysokej školy:  Dubnický technologický inštitút v Dubnici nad Váhom
</t>
  </si>
  <si>
    <t xml:space="preserve">Názov súkromnej vysokej školy:  Dubnický technologický inštitút v Dubnici nad Váhom </t>
  </si>
  <si>
    <t>Názov súkromnej vysokej školy:  Dubnický technologický inštitút v Dubnici nad Váhom</t>
  </si>
  <si>
    <t>Vypracoval: Ing. Zdenka Bohušová</t>
  </si>
  <si>
    <t>Tel. kontakt: 0905 206 246</t>
  </si>
  <si>
    <t>Schválil:   Ing. Peter Jakúbek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</si>
</sst>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#,##0.000"/>
    <numFmt numFmtId="181" formatCode="#,##0.0"/>
    <numFmt numFmtId="182" formatCode="0.0000"/>
    <numFmt numFmtId="183" formatCode="0.000"/>
    <numFmt numFmtId="184" formatCode="0.0"/>
    <numFmt numFmtId="185" formatCode="0.0000E+00"/>
    <numFmt numFmtId="186" formatCode="0.000E+00"/>
    <numFmt numFmtId="187" formatCode="0.0E+00"/>
    <numFmt numFmtId="188" formatCode="0E+00"/>
    <numFmt numFmtId="189" formatCode="#,##0.00\ &quot;SKK&quot;"/>
    <numFmt numFmtId="190" formatCode="#,##0.00\ &quot;SKK&quot;;\-\ #,##0.00\ &quot;SKK&quot;"/>
    <numFmt numFmtId="191" formatCode="#,##0\ &quot;SKK&quot;"/>
    <numFmt numFmtId="192" formatCode="#,##0\ &quot;SKK&quot;;\-\ #,##0\ &quot;SKK&quot;"/>
    <numFmt numFmtId="193" formatCode="_-* #,##0.0\ &quot;Sk&quot;_-;\-* #,##0.0\ &quot;Sk&quot;_-;_-* &quot;-&quot;??\ &quot;Sk&quot;_-;_-@_-"/>
    <numFmt numFmtId="194" formatCode="_-* #,##0\ &quot;Sk&quot;_-;\-* #,##0\ &quot;Sk&quot;_-;_-* &quot;-&quot;??\ &quot;Sk&quot;_-;_-@_-"/>
    <numFmt numFmtId="195" formatCode="#,##0.0000"/>
    <numFmt numFmtId="196" formatCode="#,##0.00000"/>
    <numFmt numFmtId="197" formatCode="0.00000"/>
    <numFmt numFmtId="198" formatCode="#,##0_ ;\-#,##0\ "/>
    <numFmt numFmtId="199" formatCode="#,###.00"/>
    <numFmt numFmtId="200" formatCode="_-* #,##0\ _S_k_-;\-* #,##0\ _S_k_-;_-* &quot;-&quot;??\ _S_k_-;_-@_-"/>
    <numFmt numFmtId="201" formatCode="_-* #,##0.000\ _S_k_-;\-* #,##0.000\ _S_k_-;_-* &quot;-&quot;???\ _S_k_-;_-@_-"/>
    <numFmt numFmtId="202" formatCode="#,##0\ &quot;Kč&quot;;\-#,##0\ &quot;Kč&quot;"/>
    <numFmt numFmtId="203" formatCode="#,##0\ &quot;Kč&quot;;[Red]\-#,##0\ &quot;Kč&quot;"/>
    <numFmt numFmtId="204" formatCode="#,##0.00\ &quot;Kč&quot;;\-#,##0.00\ &quot;Kč&quot;"/>
    <numFmt numFmtId="205" formatCode="#,##0.00\ &quot;Kč&quot;;[Red]\-#,##0.00\ &quot;Kč&quot;"/>
    <numFmt numFmtId="206" formatCode="_-* #,##0\ &quot;Kč&quot;_-;\-* #,##0\ &quot;Kč&quot;_-;_-* &quot;-&quot;\ &quot;Kč&quot;_-;_-@_-"/>
    <numFmt numFmtId="207" formatCode="_-* #,##0\ _K_č_-;\-* #,##0\ _K_č_-;_-* &quot;-&quot;\ _K_č_-;_-@_-"/>
    <numFmt numFmtId="208" formatCode="_-* #,##0.00\ &quot;Kč&quot;_-;\-* #,##0.00\ &quot;Kč&quot;_-;_-* &quot;-&quot;??\ &quot;Kč&quot;_-;_-@_-"/>
    <numFmt numFmtId="209" formatCode="_-* #,##0.00\ _K_č_-;\-* #,##0.00\ _K_č_-;_-* &quot;-&quot;??\ _K_č_-;_-@_-"/>
    <numFmt numFmtId="210" formatCode="_-* #,##0.0\ _S_k_-;\-* #,##0.0\ _S_k_-;_-* &quot;-&quot;??\ _S_k_-;_-@_-"/>
    <numFmt numFmtId="211" formatCode="0.00_ ;\-0.00\ 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.00000000000"/>
    <numFmt numFmtId="218" formatCode="000\ 00"/>
    <numFmt numFmtId="219" formatCode="#,##0_ ;[Red]\-#,##0\ "/>
    <numFmt numFmtId="220" formatCode="#,##0.000_ ;[Red]\-#,##0.000\ "/>
  </numFmts>
  <fonts count="6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39" fillId="9" borderId="0" applyNumberFormat="0" applyBorder="0" applyAlignment="0" applyProtection="0"/>
    <xf numFmtId="0" fontId="36" fillId="38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0" borderId="5" applyNumberFormat="0" applyAlignment="0" applyProtection="0"/>
    <xf numFmtId="0" fontId="35" fillId="13" borderId="1" applyNumberFormat="0" applyAlignment="0" applyProtection="0"/>
    <xf numFmtId="0" fontId="46" fillId="41" borderId="6" applyNumberFormat="0" applyAlignment="0" applyProtection="0"/>
    <xf numFmtId="0" fontId="31" fillId="0" borderId="7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51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52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55" fillId="52" borderId="19" applyNumberFormat="0" applyAlignment="0" applyProtection="0"/>
    <xf numFmtId="0" fontId="56" fillId="53" borderId="19" applyNumberFormat="0" applyAlignment="0" applyProtection="0"/>
    <xf numFmtId="0" fontId="57" fillId="53" borderId="20" applyNumberFormat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right" vertical="center" wrapText="1" indent="1"/>
    </xf>
    <xf numFmtId="1" fontId="1" fillId="10" borderId="22" xfId="0" applyNumberFormat="1" applyFont="1" applyFill="1" applyBorder="1" applyAlignment="1">
      <alignment horizontal="right" vertical="center" wrapText="1" indent="1"/>
    </xf>
    <xf numFmtId="1" fontId="1" fillId="42" borderId="36" xfId="0" applyNumberFormat="1" applyFont="1" applyFill="1" applyBorder="1" applyAlignment="1">
      <alignment horizontal="right" vertical="center" wrapText="1" indent="1"/>
    </xf>
    <xf numFmtId="0" fontId="1" fillId="42" borderId="35" xfId="0" applyFont="1" applyFill="1" applyBorder="1" applyAlignment="1">
      <alignment horizontal="right" vertical="center" wrapText="1" indent="1"/>
    </xf>
    <xf numFmtId="0" fontId="1" fillId="42" borderId="36" xfId="0" applyFont="1" applyFill="1" applyBorder="1" applyAlignment="1">
      <alignment horizontal="right" vertical="center" wrapText="1" indent="1"/>
    </xf>
    <xf numFmtId="0" fontId="1" fillId="42" borderId="37" xfId="0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3" fontId="2" fillId="10" borderId="38" xfId="0" applyNumberFormat="1" applyFont="1" applyFill="1" applyBorder="1" applyAlignment="1">
      <alignment horizontal="right" vertical="center" wrapText="1" indent="1"/>
    </xf>
    <xf numFmtId="0" fontId="2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 indent="1"/>
    </xf>
    <xf numFmtId="3" fontId="2" fillId="10" borderId="25" xfId="0" applyNumberFormat="1" applyFont="1" applyFill="1" applyBorder="1" applyAlignment="1">
      <alignment horizontal="right" vertical="center" wrapText="1" indent="1"/>
    </xf>
    <xf numFmtId="0" fontId="1" fillId="0" borderId="0" xfId="0" applyFont="1" applyBorder="1" applyAlignment="1">
      <alignment horizontal="left" vertical="center" wrapText="1" indent="1"/>
    </xf>
    <xf numFmtId="49" fontId="19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49" fontId="1" fillId="0" borderId="41" xfId="0" applyNumberFormat="1" applyFont="1" applyBorder="1" applyAlignment="1">
      <alignment horizontal="left" vertical="top" wrapText="1" indent="1"/>
    </xf>
    <xf numFmtId="3" fontId="1" fillId="42" borderId="30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1" fillId="10" borderId="33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right" vertical="center" wrapText="1" indent="1"/>
    </xf>
    <xf numFmtId="3" fontId="1" fillId="10" borderId="36" xfId="0" applyNumberFormat="1" applyFont="1" applyFill="1" applyBorder="1" applyAlignment="1">
      <alignment horizontal="right" vertical="center" wrapText="1" indent="1"/>
    </xf>
    <xf numFmtId="0" fontId="2" fillId="0" borderId="0" xfId="84" applyFont="1">
      <alignment/>
      <protection/>
    </xf>
    <xf numFmtId="0" fontId="1" fillId="0" borderId="29" xfId="84" applyFont="1" applyBorder="1" applyAlignment="1">
      <alignment horizontal="center" vertical="center" wrapText="1"/>
      <protection/>
    </xf>
    <xf numFmtId="49" fontId="1" fillId="0" borderId="38" xfId="84" applyNumberFormat="1" applyFont="1" applyBorder="1" applyAlignment="1">
      <alignment horizontal="left" vertical="center" wrapText="1" indent="1"/>
      <protection/>
    </xf>
    <xf numFmtId="0" fontId="3" fillId="0" borderId="30" xfId="84" applyFont="1" applyBorder="1" applyAlignment="1">
      <alignment horizontal="center" vertical="center"/>
      <protection/>
    </xf>
    <xf numFmtId="0" fontId="1" fillId="0" borderId="0" xfId="84" applyFont="1">
      <alignment/>
      <protection/>
    </xf>
    <xf numFmtId="0" fontId="2" fillId="0" borderId="23" xfId="84" applyFont="1" applyBorder="1" applyAlignment="1">
      <alignment horizontal="center" vertical="center"/>
      <protection/>
    </xf>
    <xf numFmtId="49" fontId="1" fillId="0" borderId="21" xfId="84" applyNumberFormat="1" applyFont="1" applyBorder="1" applyAlignment="1">
      <alignment horizontal="left" vertical="top" wrapText="1" indent="1"/>
      <protection/>
    </xf>
    <xf numFmtId="3" fontId="1" fillId="42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Border="1" applyAlignment="1">
      <alignment horizontal="left" vertical="top" wrapText="1" indent="1"/>
      <protection/>
    </xf>
    <xf numFmtId="3" fontId="1" fillId="10" borderId="22" xfId="84" applyNumberFormat="1" applyFont="1" applyFill="1" applyBorder="1" applyAlignment="1">
      <alignment horizontal="right" vertical="center" wrapText="1" indent="1"/>
      <protection/>
    </xf>
    <xf numFmtId="3" fontId="1" fillId="61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Border="1" applyAlignment="1">
      <alignment horizontal="left" vertical="top" wrapText="1" indent="1"/>
      <protection/>
    </xf>
    <xf numFmtId="3" fontId="2" fillId="10" borderId="22" xfId="84" applyNumberFormat="1" applyFont="1" applyFill="1" applyBorder="1" applyAlignment="1">
      <alignment horizontal="right" vertical="center" wrapText="1" indent="1"/>
      <protection/>
    </xf>
    <xf numFmtId="49" fontId="1" fillId="0" borderId="21" xfId="84" applyNumberFormat="1" applyFont="1" applyBorder="1" applyAlignment="1">
      <alignment horizontal="left" vertical="top" wrapText="1" indent="1"/>
      <protection/>
    </xf>
    <xf numFmtId="3" fontId="2" fillId="61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Fill="1" applyBorder="1" applyAlignment="1">
      <alignment horizontal="left" vertical="top" wrapText="1" indent="1"/>
      <protection/>
    </xf>
    <xf numFmtId="3" fontId="1" fillId="0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Fill="1" applyBorder="1" applyAlignment="1">
      <alignment horizontal="left" vertical="top" wrapText="1" indent="1"/>
      <protection/>
    </xf>
    <xf numFmtId="49" fontId="1" fillId="0" borderId="21" xfId="84" applyNumberFormat="1" applyFont="1" applyFill="1" applyBorder="1" applyAlignment="1">
      <alignment horizontal="left" vertical="top" wrapText="1" indent="1"/>
      <protection/>
    </xf>
    <xf numFmtId="3" fontId="2" fillId="0" borderId="22" xfId="84" applyNumberFormat="1" applyFont="1" applyFill="1" applyBorder="1" applyAlignment="1">
      <alignment horizontal="right" vertical="center" wrapText="1" indent="1"/>
      <protection/>
    </xf>
    <xf numFmtId="49" fontId="1" fillId="0" borderId="25" xfId="84" applyNumberFormat="1" applyFont="1" applyFill="1" applyBorder="1" applyAlignment="1">
      <alignment horizontal="left" vertical="top" wrapText="1" indent="1"/>
      <protection/>
    </xf>
    <xf numFmtId="3" fontId="1" fillId="42" borderId="28" xfId="84" applyNumberFormat="1" applyFont="1" applyFill="1" applyBorder="1" applyAlignment="1">
      <alignment horizontal="right" vertical="center" wrapText="1" indent="1"/>
      <protection/>
    </xf>
    <xf numFmtId="0" fontId="2" fillId="0" borderId="42" xfId="84" applyFont="1" applyBorder="1" applyAlignment="1">
      <alignment horizontal="center" vertical="center"/>
      <protection/>
    </xf>
    <xf numFmtId="49" fontId="2" fillId="0" borderId="0" xfId="84" applyNumberFormat="1" applyFont="1" applyAlignment="1">
      <alignment horizontal="left" indent="1"/>
      <protection/>
    </xf>
    <xf numFmtId="0" fontId="2" fillId="0" borderId="0" xfId="84" applyFont="1" applyAlignment="1">
      <alignment horizontal="center" vertical="center"/>
      <protection/>
    </xf>
    <xf numFmtId="0" fontId="2" fillId="0" borderId="0" xfId="84" applyFont="1" applyAlignment="1">
      <alignment vertical="center" wrapText="1"/>
      <protection/>
    </xf>
    <xf numFmtId="0" fontId="1" fillId="0" borderId="21" xfId="84" applyFont="1" applyBorder="1" applyAlignment="1">
      <alignment horizontal="center" vertical="center" wrapText="1"/>
      <protection/>
    </xf>
    <xf numFmtId="0" fontId="1" fillId="0" borderId="22" xfId="84" applyFont="1" applyBorder="1" applyAlignment="1">
      <alignment horizontal="center" vertical="center" wrapText="1"/>
      <protection/>
    </xf>
    <xf numFmtId="0" fontId="2" fillId="0" borderId="23" xfId="84" applyFont="1" applyBorder="1" applyAlignment="1">
      <alignment horizontal="center" vertical="center" wrapText="1"/>
      <protection/>
    </xf>
    <xf numFmtId="49" fontId="1" fillId="0" borderId="21" xfId="84" applyNumberFormat="1" applyFont="1" applyBorder="1" applyAlignment="1">
      <alignment vertical="center" wrapText="1"/>
      <protection/>
    </xf>
    <xf numFmtId="0" fontId="1" fillId="0" borderId="21" xfId="84" applyFont="1" applyFill="1" applyBorder="1" applyAlignment="1">
      <alignment horizontal="center" vertical="center" wrapText="1"/>
      <protection/>
    </xf>
    <xf numFmtId="0" fontId="1" fillId="0" borderId="22" xfId="84" applyFont="1" applyFill="1" applyBorder="1" applyAlignment="1">
      <alignment horizontal="center" vertical="center" wrapText="1"/>
      <protection/>
    </xf>
    <xf numFmtId="49" fontId="1" fillId="0" borderId="21" xfId="84" applyNumberFormat="1" applyFont="1" applyBorder="1" applyAlignment="1">
      <alignment horizontal="left" vertical="center" wrapText="1" indent="1"/>
      <protection/>
    </xf>
    <xf numFmtId="0" fontId="1" fillId="42" borderId="21" xfId="84" applyFont="1" applyFill="1" applyBorder="1" applyAlignment="1">
      <alignment horizontal="right" vertical="center" wrapText="1" indent="1"/>
      <protection/>
    </xf>
    <xf numFmtId="0" fontId="1" fillId="42" borderId="22" xfId="84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Border="1" applyAlignment="1">
      <alignment horizontal="left" vertical="center" wrapText="1" indent="1"/>
      <protection/>
    </xf>
    <xf numFmtId="0" fontId="2" fillId="10" borderId="21" xfId="84" applyFont="1" applyFill="1" applyBorder="1" applyAlignment="1">
      <alignment horizontal="right" vertical="center" wrapText="1" indent="1"/>
      <protection/>
    </xf>
    <xf numFmtId="0" fontId="2" fillId="10" borderId="21" xfId="84" applyFont="1" applyFill="1" applyBorder="1" applyAlignment="1">
      <alignment horizontal="center" vertical="center" wrapText="1"/>
      <protection/>
    </xf>
    <xf numFmtId="0" fontId="2" fillId="10" borderId="22" xfId="84" applyFont="1" applyFill="1" applyBorder="1" applyAlignment="1">
      <alignment horizontal="center" vertical="center" wrapText="1"/>
      <protection/>
    </xf>
    <xf numFmtId="0" fontId="2" fillId="10" borderId="22" xfId="84" applyFont="1" applyFill="1" applyBorder="1" applyAlignment="1">
      <alignment horizontal="right" vertical="center" wrapText="1" indent="1"/>
      <protection/>
    </xf>
    <xf numFmtId="0" fontId="2" fillId="0" borderId="43" xfId="84" applyFont="1" applyBorder="1" applyAlignment="1">
      <alignment horizontal="center" vertical="center" wrapText="1"/>
      <protection/>
    </xf>
    <xf numFmtId="49" fontId="2" fillId="0" borderId="41" xfId="84" applyNumberFormat="1" applyFont="1" applyBorder="1" applyAlignment="1">
      <alignment horizontal="left" vertical="center" wrapText="1" indent="1"/>
      <protection/>
    </xf>
    <xf numFmtId="0" fontId="2" fillId="10" borderId="41" xfId="84" applyFont="1" applyFill="1" applyBorder="1" applyAlignment="1">
      <alignment horizontal="right" vertical="center" wrapText="1" indent="1"/>
      <protection/>
    </xf>
    <xf numFmtId="0" fontId="2" fillId="10" borderId="33" xfId="84" applyFont="1" applyFill="1" applyBorder="1" applyAlignment="1">
      <alignment horizontal="right" vertical="center" wrapText="1" indent="1"/>
      <protection/>
    </xf>
    <xf numFmtId="0" fontId="2" fillId="0" borderId="24" xfId="84" applyFont="1" applyBorder="1" applyAlignment="1">
      <alignment horizontal="center" vertical="center" wrapText="1"/>
      <protection/>
    </xf>
    <xf numFmtId="0" fontId="1" fillId="0" borderId="25" xfId="84" applyFont="1" applyFill="1" applyBorder="1" applyAlignment="1">
      <alignment horizontal="left" vertical="center" wrapText="1" indent="1"/>
      <protection/>
    </xf>
    <xf numFmtId="0" fontId="1" fillId="0" borderId="25" xfId="84" applyFont="1" applyFill="1" applyBorder="1" applyAlignment="1">
      <alignment horizontal="center" vertical="center" wrapText="1"/>
      <protection/>
    </xf>
    <xf numFmtId="0" fontId="2" fillId="10" borderId="25" xfId="84" applyFont="1" applyFill="1" applyBorder="1" applyAlignment="1">
      <alignment horizontal="right" vertical="center" wrapText="1" indent="1"/>
      <protection/>
    </xf>
    <xf numFmtId="0" fontId="2" fillId="10" borderId="28" xfId="84" applyFont="1" applyFill="1" applyBorder="1" applyAlignment="1">
      <alignment horizontal="right" vertical="center" wrapText="1" indent="1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0" fontId="1" fillId="0" borderId="0" xfId="84" applyFont="1" applyFill="1" applyBorder="1" applyAlignment="1">
      <alignment horizontal="left" vertical="center" wrapText="1" indent="1"/>
      <protection/>
    </xf>
    <xf numFmtId="0" fontId="1" fillId="0" borderId="0" xfId="84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right" vertical="center" wrapText="1" indent="1"/>
      <protection/>
    </xf>
    <xf numFmtId="0" fontId="2" fillId="0" borderId="0" xfId="84" applyFont="1" applyFill="1" applyAlignment="1">
      <alignment vertical="center" wrapText="1"/>
      <protection/>
    </xf>
    <xf numFmtId="0" fontId="18" fillId="0" borderId="0" xfId="84" applyFont="1" applyAlignment="1">
      <alignment horizontal="left" vertical="center"/>
      <protection/>
    </xf>
    <xf numFmtId="49" fontId="7" fillId="0" borderId="0" xfId="84" applyNumberFormat="1" applyFont="1" applyFill="1" applyBorder="1" applyAlignment="1">
      <alignment vertical="center" wrapText="1"/>
      <protection/>
    </xf>
    <xf numFmtId="49" fontId="2" fillId="0" borderId="0" xfId="84" applyNumberFormat="1" applyFont="1" applyBorder="1" applyAlignment="1">
      <alignment vertical="center" wrapText="1"/>
      <protection/>
    </xf>
    <xf numFmtId="49" fontId="2" fillId="0" borderId="0" xfId="84" applyNumberFormat="1" applyFont="1" applyAlignment="1">
      <alignment vertical="center" wrapText="1"/>
      <protection/>
    </xf>
    <xf numFmtId="0" fontId="2" fillId="0" borderId="0" xfId="0" applyFont="1" applyAlignment="1">
      <alignment/>
    </xf>
    <xf numFmtId="0" fontId="20" fillId="0" borderId="0" xfId="69" applyFont="1" applyAlignment="1" applyProtection="1">
      <alignment/>
      <protection/>
    </xf>
    <xf numFmtId="0" fontId="20" fillId="0" borderId="0" xfId="69" applyFont="1" applyAlignment="1" applyProtection="1" quotePrefix="1">
      <alignment/>
      <protection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 applyProtection="1">
      <alignment horizontal="right" vertical="center" wrapText="1" indent="1"/>
      <protection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49" fontId="60" fillId="0" borderId="21" xfId="0" applyNumberFormat="1" applyFont="1" applyBorder="1" applyAlignment="1">
      <alignment horizontal="left" vertical="center" wrapText="1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61" fillId="0" borderId="0" xfId="0" applyFont="1" applyAlignment="1">
      <alignment wrapText="1"/>
    </xf>
    <xf numFmtId="49" fontId="62" fillId="0" borderId="21" xfId="0" applyNumberFormat="1" applyFont="1" applyBorder="1" applyAlignment="1">
      <alignment horizontal="lef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center" wrapText="1" indent="1"/>
    </xf>
    <xf numFmtId="3" fontId="1" fillId="42" borderId="34" xfId="0" applyNumberFormat="1" applyFont="1" applyFill="1" applyBorder="1" applyAlignment="1">
      <alignment horizontal="right" vertical="center" wrapText="1" indent="1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69" applyAlignment="1" applyProtection="1">
      <alignment/>
      <protection/>
    </xf>
    <xf numFmtId="0" fontId="2" fillId="0" borderId="0" xfId="0" applyFont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4" xfId="0" applyFont="1" applyBorder="1" applyAlignment="1">
      <alignment horizontal="center" vertical="center" wrapText="1"/>
    </xf>
    <xf numFmtId="3" fontId="2" fillId="10" borderId="45" xfId="0" applyNumberFormat="1" applyFont="1" applyFill="1" applyBorder="1" applyAlignment="1">
      <alignment horizontal="right" vertical="center" wrapText="1" indent="1"/>
    </xf>
    <xf numFmtId="3" fontId="2" fillId="10" borderId="46" xfId="0" applyNumberFormat="1" applyFont="1" applyFill="1" applyBorder="1" applyAlignment="1">
      <alignment horizontal="right" vertical="center" wrapText="1" indent="1"/>
    </xf>
    <xf numFmtId="0" fontId="2" fillId="0" borderId="24" xfId="84" applyFont="1" applyBorder="1" applyAlignment="1">
      <alignment horizontal="center" vertical="center"/>
      <protection/>
    </xf>
    <xf numFmtId="49" fontId="62" fillId="0" borderId="21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left" vertical="center" wrapText="1" indent="1"/>
    </xf>
    <xf numFmtId="3" fontId="2" fillId="10" borderId="28" xfId="0" applyNumberFormat="1" applyFont="1" applyFill="1" applyBorder="1" applyAlignment="1">
      <alignment horizontal="right" vertical="center" wrapText="1" indent="1"/>
    </xf>
    <xf numFmtId="0" fontId="1" fillId="0" borderId="32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1" xfId="84" applyFont="1" applyBorder="1" applyAlignment="1">
      <alignment horizontal="center" vertical="center"/>
      <protection/>
    </xf>
    <xf numFmtId="0" fontId="3" fillId="0" borderId="52" xfId="84" applyFont="1" applyBorder="1" applyAlignment="1">
      <alignment horizontal="center" vertical="center"/>
      <protection/>
    </xf>
    <xf numFmtId="0" fontId="3" fillId="0" borderId="53" xfId="84" applyFont="1" applyBorder="1" applyAlignment="1">
      <alignment horizontal="center" vertical="center"/>
      <protection/>
    </xf>
    <xf numFmtId="0" fontId="1" fillId="0" borderId="54" xfId="84" applyFont="1" applyBorder="1" applyAlignment="1">
      <alignment horizontal="left" vertical="center"/>
      <protection/>
    </xf>
    <xf numFmtId="0" fontId="1" fillId="0" borderId="55" xfId="84" applyFont="1" applyBorder="1" applyAlignment="1">
      <alignment horizontal="left" vertical="center"/>
      <protection/>
    </xf>
    <xf numFmtId="0" fontId="1" fillId="0" borderId="34" xfId="84" applyFont="1" applyBorder="1" applyAlignment="1">
      <alignment horizontal="left" vertical="center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6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1" xfId="84" applyFont="1" applyBorder="1" applyAlignment="1">
      <alignment horizontal="center" vertical="center" wrapText="1"/>
      <protection/>
    </xf>
    <xf numFmtId="0" fontId="3" fillId="0" borderId="44" xfId="84" applyFont="1" applyBorder="1" applyAlignment="1">
      <alignment horizontal="center" vertical="center" wrapText="1"/>
      <protection/>
    </xf>
    <xf numFmtId="0" fontId="3" fillId="0" borderId="32" xfId="84" applyFont="1" applyBorder="1" applyAlignment="1">
      <alignment horizontal="center" vertical="center" wrapText="1"/>
      <protection/>
    </xf>
    <xf numFmtId="0" fontId="1" fillId="0" borderId="54" xfId="84" applyFont="1" applyBorder="1" applyAlignment="1">
      <alignment horizontal="left" wrapText="1"/>
      <protection/>
    </xf>
    <xf numFmtId="0" fontId="1" fillId="0" borderId="55" xfId="84" applyFont="1" applyBorder="1" applyAlignment="1">
      <alignment horizontal="left" wrapText="1"/>
      <protection/>
    </xf>
    <xf numFmtId="0" fontId="1" fillId="0" borderId="34" xfId="84" applyFont="1" applyBorder="1" applyAlignment="1">
      <alignment horizontal="left" wrapText="1"/>
      <protection/>
    </xf>
    <xf numFmtId="0" fontId="1" fillId="0" borderId="23" xfId="84" applyFont="1" applyBorder="1" applyAlignment="1">
      <alignment horizontal="center" vertical="center" wrapText="1"/>
      <protection/>
    </xf>
    <xf numFmtId="49" fontId="1" fillId="0" borderId="21" xfId="84" applyNumberFormat="1" applyFont="1" applyBorder="1" applyAlignment="1">
      <alignment horizontal="center" vertical="center" wrapText="1"/>
      <protection/>
    </xf>
    <xf numFmtId="0" fontId="1" fillId="0" borderId="21" xfId="84" applyFont="1" applyBorder="1" applyAlignment="1">
      <alignment horizontal="center" vertical="center" wrapText="1"/>
      <protection/>
    </xf>
    <xf numFmtId="0" fontId="1" fillId="0" borderId="22" xfId="84" applyFont="1" applyBorder="1" applyAlignment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</cellXfs>
  <cellStyles count="13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ov" xfId="80"/>
    <cellStyle name="Neutral" xfId="81"/>
    <cellStyle name="Neutrálna" xfId="82"/>
    <cellStyle name="Normálna 2" xfId="83"/>
    <cellStyle name="normálne 2" xfId="84"/>
    <cellStyle name="normálne 3" xfId="85"/>
    <cellStyle name="normálne 4" xfId="86"/>
    <cellStyle name="normální_List1" xfId="87"/>
    <cellStyle name="Note" xfId="88"/>
    <cellStyle name="Output" xfId="89"/>
    <cellStyle name="Percent" xfId="90"/>
    <cellStyle name="Followed Hyperlink" xfId="91"/>
    <cellStyle name="Poznámka" xfId="92"/>
    <cellStyle name="Prepojená bunka" xfId="93"/>
    <cellStyle name="SAPBEXaggData" xfId="94"/>
    <cellStyle name="SAPBEXaggDataEmph" xfId="95"/>
    <cellStyle name="SAPBEXaggItem" xfId="96"/>
    <cellStyle name="SAPBEXaggItemX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chaText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polu" xfId="132"/>
    <cellStyle name="Text upozornenia" xfId="133"/>
    <cellStyle name="Title" xfId="134"/>
    <cellStyle name="Total" xfId="135"/>
    <cellStyle name="Vstup" xfId="136"/>
    <cellStyle name="Výpočet" xfId="137"/>
    <cellStyle name="Výstup" xfId="138"/>
    <cellStyle name="Vysvetľujúci text" xfId="139"/>
    <cellStyle name="Warning Text" xfId="140"/>
    <cellStyle name="Zlá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3.421875" style="0" customWidth="1"/>
  </cols>
  <sheetData>
    <row r="1" spans="1:11" ht="15.75">
      <c r="A1" s="144" t="s">
        <v>94</v>
      </c>
      <c r="B1" s="144" t="s">
        <v>130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.75">
      <c r="A2" s="142" t="s">
        <v>107</v>
      </c>
      <c r="B2" s="141" t="s">
        <v>131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5.75">
      <c r="A3" s="143" t="s">
        <v>95</v>
      </c>
      <c r="B3" s="141" t="s">
        <v>96</v>
      </c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5.75">
      <c r="A4" s="143" t="s">
        <v>97</v>
      </c>
      <c r="B4" s="141" t="s">
        <v>98</v>
      </c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5.75">
      <c r="A5" s="143" t="s">
        <v>99</v>
      </c>
      <c r="B5" s="141" t="s">
        <v>100</v>
      </c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5.75">
      <c r="A6" s="143" t="s">
        <v>101</v>
      </c>
      <c r="B6" s="141" t="s">
        <v>102</v>
      </c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5.75">
      <c r="A7" s="143" t="s">
        <v>103</v>
      </c>
      <c r="B7" s="141" t="s">
        <v>104</v>
      </c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.75">
      <c r="A8" s="143" t="s">
        <v>105</v>
      </c>
      <c r="B8" s="141" t="s">
        <v>106</v>
      </c>
      <c r="C8" s="141"/>
      <c r="D8" s="141"/>
      <c r="E8" s="141"/>
      <c r="F8" s="141"/>
      <c r="G8" s="141"/>
      <c r="H8" s="141"/>
      <c r="I8" s="141"/>
      <c r="J8" s="141"/>
      <c r="K8" s="141"/>
    </row>
    <row r="9" spans="1:11" ht="15.75">
      <c r="A9" s="169" t="s">
        <v>124</v>
      </c>
      <c r="B9" s="170" t="s">
        <v>132</v>
      </c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15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 ht="15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 ht="15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</sheetData>
  <sheetProtection/>
  <hyperlinks>
    <hyperlink ref="A3" location="'T1-Dotácie podľa DZ'!A1" display="'Tabuľka č.1"/>
    <hyperlink ref="A4" location="'T2-Výnosy'!Oblasť_tlače" display="'Tabuľka č. 2"/>
    <hyperlink ref="A5" location="'T3 - Analýza nákladov '!Názvy_tlače" display="'Tabuľka č. 3"/>
    <hyperlink ref="A6" location="'T4-Soc_štipendiá'!Oblasť_tlače" display="'Tabuľka č. 4"/>
    <hyperlink ref="A7" location="'T5-Štip_ z vlastných'!A1" display="'Tabuľka č. 5"/>
    <hyperlink ref="A8" location="'T6_motivačné štipendiá'!A1" display="'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15.140625" style="17" customWidth="1"/>
    <col min="2" max="2" width="114.00390625" style="4" customWidth="1"/>
    <col min="3" max="16384" width="9.140625" style="4" customWidth="1"/>
  </cols>
  <sheetData>
    <row r="1" spans="1:2" ht="30.75" customHeight="1" thickBot="1">
      <c r="A1" s="181" t="s">
        <v>131</v>
      </c>
      <c r="B1" s="182"/>
    </row>
    <row r="2" spans="1:2" ht="42.75" customHeight="1" thickBot="1">
      <c r="A2" s="35" t="s">
        <v>19</v>
      </c>
      <c r="B2" s="36" t="s">
        <v>4</v>
      </c>
    </row>
    <row r="3" spans="1:2" ht="142.5" customHeight="1">
      <c r="A3" s="49" t="s">
        <v>20</v>
      </c>
      <c r="B3" s="50" t="s">
        <v>76</v>
      </c>
    </row>
    <row r="4" spans="1:2" ht="54" customHeight="1">
      <c r="A4" s="31" t="s">
        <v>21</v>
      </c>
      <c r="B4" s="34" t="s">
        <v>92</v>
      </c>
    </row>
    <row r="5" spans="1:2" ht="56.25" customHeight="1">
      <c r="A5" s="31" t="s">
        <v>22</v>
      </c>
      <c r="B5" s="34" t="s">
        <v>93</v>
      </c>
    </row>
    <row r="6" spans="1:2" ht="167.25" customHeight="1">
      <c r="A6" s="31" t="s">
        <v>23</v>
      </c>
      <c r="B6" s="34" t="s">
        <v>77</v>
      </c>
    </row>
    <row r="7" spans="1:2" ht="50.25" customHeight="1">
      <c r="A7" s="37" t="s">
        <v>18</v>
      </c>
      <c r="B7" s="34" t="s">
        <v>133</v>
      </c>
    </row>
    <row r="8" spans="1:2" ht="41.25" customHeight="1">
      <c r="A8" s="37" t="s">
        <v>39</v>
      </c>
      <c r="B8" s="34" t="s">
        <v>134</v>
      </c>
    </row>
    <row r="9" spans="1:2" ht="15.75">
      <c r="A9" s="37" t="s">
        <v>8</v>
      </c>
      <c r="B9" s="34" t="s">
        <v>135</v>
      </c>
    </row>
    <row r="10" spans="1:2" ht="69" customHeight="1">
      <c r="A10" s="37" t="s">
        <v>6</v>
      </c>
      <c r="B10" s="34" t="s">
        <v>141</v>
      </c>
    </row>
    <row r="11" spans="1:2" ht="54.75" customHeight="1">
      <c r="A11" s="37" t="s">
        <v>7</v>
      </c>
      <c r="B11" s="51" t="s">
        <v>67</v>
      </c>
    </row>
    <row r="12" spans="1:2" ht="31.5">
      <c r="A12" s="37" t="s">
        <v>9</v>
      </c>
      <c r="B12" s="52" t="s">
        <v>136</v>
      </c>
    </row>
    <row r="13" spans="1:2" ht="44.25" customHeight="1" thickBot="1">
      <c r="A13" s="171" t="s">
        <v>127</v>
      </c>
      <c r="B13" s="172" t="s">
        <v>151</v>
      </c>
    </row>
    <row r="14" spans="1:2" ht="15.75">
      <c r="A14" s="32"/>
      <c r="B14" s="32"/>
    </row>
    <row r="15" spans="1:2" ht="15.75">
      <c r="A15" s="32"/>
      <c r="B15" s="32"/>
    </row>
    <row r="16" spans="1:2" ht="15.75">
      <c r="A16" s="32"/>
      <c r="B16" s="32"/>
    </row>
    <row r="17" spans="1:2" ht="15.75">
      <c r="A17" s="30"/>
      <c r="B17" s="30"/>
    </row>
    <row r="18" spans="1:2" ht="15.75">
      <c r="A18" s="30"/>
      <c r="B18" s="30"/>
    </row>
    <row r="19" spans="1:2" ht="15.75">
      <c r="A19" s="30"/>
      <c r="B19" s="30"/>
    </row>
    <row r="20" spans="1:2" ht="15.75">
      <c r="A20" s="30"/>
      <c r="B20" s="30"/>
    </row>
    <row r="21" spans="1:2" ht="15.75">
      <c r="A21" s="30"/>
      <c r="B21" s="30"/>
    </row>
    <row r="22" spans="1:2" ht="15.75">
      <c r="A22" s="30"/>
      <c r="B22" s="30"/>
    </row>
    <row r="23" spans="1:2" ht="15.75">
      <c r="A23" s="30"/>
      <c r="B23" s="30"/>
    </row>
    <row r="24" spans="1:2" ht="15.75">
      <c r="A24" s="30"/>
      <c r="B24" s="30"/>
    </row>
    <row r="25" spans="1:2" ht="15.75">
      <c r="A25" s="30"/>
      <c r="B25" s="30"/>
    </row>
    <row r="26" spans="1:2" ht="15.75">
      <c r="A26" s="30"/>
      <c r="B26" s="30"/>
    </row>
    <row r="27" spans="1:2" ht="15.75">
      <c r="A27" s="30"/>
      <c r="B27" s="30"/>
    </row>
    <row r="28" spans="1:2" ht="15.75">
      <c r="A28" s="30"/>
      <c r="B28" s="30"/>
    </row>
    <row r="29" spans="1:2" ht="15.75">
      <c r="A29" s="30"/>
      <c r="B29" s="30"/>
    </row>
    <row r="30" spans="1:2" ht="15.75">
      <c r="A30" s="30"/>
      <c r="B30" s="30"/>
    </row>
    <row r="31" spans="1:2" ht="15.75">
      <c r="A31" s="30"/>
      <c r="B31" s="30"/>
    </row>
    <row r="32" spans="1:2" ht="15.75">
      <c r="A32" s="30"/>
      <c r="B32" s="30"/>
    </row>
    <row r="33" spans="1:2" ht="15.75">
      <c r="A33" s="30"/>
      <c r="B33" s="30"/>
    </row>
    <row r="34" spans="1:2" ht="15.75">
      <c r="A34" s="30"/>
      <c r="B34" s="30"/>
    </row>
    <row r="35" spans="1:2" ht="15.75">
      <c r="A35" s="30"/>
      <c r="B35" s="30"/>
    </row>
    <row r="36" spans="1:2" ht="15.75">
      <c r="A36" s="30"/>
      <c r="B36" s="30"/>
    </row>
    <row r="37" spans="1:2" ht="15.75">
      <c r="A37" s="30"/>
      <c r="B37" s="30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1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0" sqref="B20"/>
    </sheetView>
  </sheetViews>
  <sheetFormatPr defaultColWidth="9.140625" defaultRowHeight="12.75"/>
  <cols>
    <col min="1" max="1" width="7.7109375" style="12" customWidth="1"/>
    <col min="2" max="2" width="88.00390625" style="20" customWidth="1"/>
    <col min="3" max="3" width="21.140625" style="8" customWidth="1"/>
    <col min="4" max="16384" width="9.140625" style="8" customWidth="1"/>
  </cols>
  <sheetData>
    <row r="1" spans="1:3" s="7" customFormat="1" ht="44.25" customHeight="1" thickBot="1">
      <c r="A1" s="184" t="s">
        <v>137</v>
      </c>
      <c r="B1" s="185"/>
      <c r="C1" s="186"/>
    </row>
    <row r="2" spans="1:3" s="7" customFormat="1" ht="37.5" customHeight="1" thickBot="1">
      <c r="A2" s="187" t="s">
        <v>156</v>
      </c>
      <c r="B2" s="188"/>
      <c r="C2" s="189"/>
    </row>
    <row r="3" spans="1:3" ht="43.5" customHeight="1">
      <c r="A3" s="145" t="s">
        <v>10</v>
      </c>
      <c r="B3" s="149" t="s">
        <v>24</v>
      </c>
      <c r="C3" s="150" t="s">
        <v>17</v>
      </c>
    </row>
    <row r="4" spans="1:3" ht="24.75" customHeight="1">
      <c r="A4" s="15">
        <v>1</v>
      </c>
      <c r="B4" s="18" t="s">
        <v>125</v>
      </c>
      <c r="C4" s="147">
        <f>C5+C6+C7</f>
        <v>88720</v>
      </c>
    </row>
    <row r="5" spans="1:3" ht="24.75" customHeight="1">
      <c r="A5" s="15">
        <v>2</v>
      </c>
      <c r="B5" s="18" t="s">
        <v>68</v>
      </c>
      <c r="C5" s="78">
        <v>77720</v>
      </c>
    </row>
    <row r="6" spans="1:3" ht="23.25" customHeight="1">
      <c r="A6" s="15">
        <v>3</v>
      </c>
      <c r="B6" s="146" t="s">
        <v>66</v>
      </c>
      <c r="C6" s="78">
        <v>11000</v>
      </c>
    </row>
    <row r="7" spans="1:3" ht="23.25" customHeight="1" thickBot="1">
      <c r="A7" s="16" t="s">
        <v>120</v>
      </c>
      <c r="B7" s="67" t="s">
        <v>126</v>
      </c>
      <c r="C7" s="148"/>
    </row>
    <row r="8" spans="1:3" ht="15.75">
      <c r="A8" s="9"/>
      <c r="B8" s="19"/>
      <c r="C8" s="11"/>
    </row>
    <row r="9" spans="1:2" ht="15.75">
      <c r="A9" s="183" t="s">
        <v>161</v>
      </c>
      <c r="B9" s="183"/>
    </row>
    <row r="10" spans="1:2" ht="15.75">
      <c r="A10" s="183" t="s">
        <v>162</v>
      </c>
      <c r="B10" s="183"/>
    </row>
    <row r="11" spans="1:2" ht="15.75">
      <c r="A11" s="183" t="s">
        <v>163</v>
      </c>
      <c r="B11" s="183"/>
    </row>
    <row r="19" ht="15.75">
      <c r="B19" s="33"/>
    </row>
  </sheetData>
  <sheetProtection selectLockedCells="1"/>
  <protectedRanges>
    <protectedRange sqref="C5:C7" name="Rozsah2"/>
  </protectedRanges>
  <mergeCells count="5">
    <mergeCell ref="A11:B11"/>
    <mergeCell ref="A10:B10"/>
    <mergeCell ref="A1:C1"/>
    <mergeCell ref="A2:C2"/>
    <mergeCell ref="A9:B9"/>
  </mergeCells>
  <printOptions horizontalCentered="1"/>
  <pageMargins left="0.3937007874015748" right="0.31496062992125984" top="1.54" bottom="0.46" header="0.4724409448818898" footer="0.1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8:B20"/>
    </sheetView>
  </sheetViews>
  <sheetFormatPr defaultColWidth="9.140625" defaultRowHeight="12.75"/>
  <cols>
    <col min="1" max="1" width="14.57421875" style="2" customWidth="1"/>
    <col min="2" max="2" width="91.57421875" style="25" customWidth="1"/>
    <col min="3" max="3" width="18.7109375" style="1" customWidth="1"/>
    <col min="4" max="16384" width="9.140625" style="1" customWidth="1"/>
  </cols>
  <sheetData>
    <row r="1" spans="1:3" ht="30" customHeight="1">
      <c r="A1" s="190" t="s">
        <v>115</v>
      </c>
      <c r="B1" s="191"/>
      <c r="C1" s="192"/>
    </row>
    <row r="2" spans="1:3" ht="35.25" customHeight="1">
      <c r="A2" s="193" t="s">
        <v>157</v>
      </c>
      <c r="B2" s="194"/>
      <c r="C2" s="195"/>
    </row>
    <row r="3" spans="1:3" ht="39" customHeight="1">
      <c r="A3" s="14" t="s">
        <v>10</v>
      </c>
      <c r="B3" s="18" t="s">
        <v>11</v>
      </c>
      <c r="C3" s="48">
        <v>2013</v>
      </c>
    </row>
    <row r="4" spans="1:3" ht="15.75">
      <c r="A4" s="40">
        <v>1</v>
      </c>
      <c r="B4" s="74" t="s">
        <v>69</v>
      </c>
      <c r="C4" s="77">
        <f>C6+C7+C8</f>
        <v>3419154</v>
      </c>
    </row>
    <row r="5" spans="1:3" ht="15.75">
      <c r="A5" s="40"/>
      <c r="B5" s="23" t="s">
        <v>16</v>
      </c>
      <c r="C5" s="75"/>
    </row>
    <row r="6" spans="1:3" ht="15.75">
      <c r="A6" s="40">
        <v>2</v>
      </c>
      <c r="B6" s="27" t="s">
        <v>87</v>
      </c>
      <c r="C6" s="41">
        <v>0</v>
      </c>
    </row>
    <row r="7" spans="1:3" ht="15.75">
      <c r="A7" s="40">
        <v>3</v>
      </c>
      <c r="B7" s="27" t="s">
        <v>88</v>
      </c>
      <c r="C7" s="21">
        <v>3391373</v>
      </c>
    </row>
    <row r="8" spans="1:3" ht="15.75">
      <c r="A8" s="40">
        <v>4</v>
      </c>
      <c r="B8" s="27" t="s">
        <v>112</v>
      </c>
      <c r="C8" s="21">
        <v>27781</v>
      </c>
    </row>
    <row r="9" spans="1:3" ht="15.75">
      <c r="A9" s="40">
        <v>5</v>
      </c>
      <c r="B9" s="22" t="s">
        <v>70</v>
      </c>
      <c r="C9" s="78">
        <v>1004</v>
      </c>
    </row>
    <row r="10" spans="1:3" ht="15.75">
      <c r="A10" s="40">
        <v>6</v>
      </c>
      <c r="B10" s="22" t="s">
        <v>12</v>
      </c>
      <c r="C10" s="78">
        <v>25217</v>
      </c>
    </row>
    <row r="11" spans="1:3" ht="15.75">
      <c r="A11" s="40">
        <v>7</v>
      </c>
      <c r="B11" s="22" t="s">
        <v>75</v>
      </c>
      <c r="C11" s="78">
        <v>522730</v>
      </c>
    </row>
    <row r="12" spans="1:3" ht="18.75" customHeight="1">
      <c r="A12" s="40">
        <v>8</v>
      </c>
      <c r="B12" s="28" t="s">
        <v>113</v>
      </c>
      <c r="C12" s="78">
        <v>0</v>
      </c>
    </row>
    <row r="13" spans="1:3" ht="15.75">
      <c r="A13" s="40">
        <v>9</v>
      </c>
      <c r="B13" s="22" t="s">
        <v>71</v>
      </c>
      <c r="C13" s="78">
        <v>1083</v>
      </c>
    </row>
    <row r="14" spans="1:3" ht="15.75">
      <c r="A14" s="40">
        <v>10</v>
      </c>
      <c r="B14" s="76" t="s">
        <v>118</v>
      </c>
      <c r="C14" s="79">
        <v>0</v>
      </c>
    </row>
    <row r="15" spans="1:3" ht="15.75">
      <c r="A15" s="40">
        <v>11</v>
      </c>
      <c r="B15" s="76" t="s">
        <v>119</v>
      </c>
      <c r="C15" s="79">
        <v>0</v>
      </c>
    </row>
    <row r="16" spans="1:3" ht="16.5" thickBot="1">
      <c r="A16" s="40">
        <v>12</v>
      </c>
      <c r="B16" s="24" t="s">
        <v>108</v>
      </c>
      <c r="C16" s="38">
        <f>C4+C9+C10+C11+C12+C13+C14+C15</f>
        <v>3969188</v>
      </c>
    </row>
    <row r="17" ht="15.75">
      <c r="A17" s="80"/>
    </row>
    <row r="18" spans="1:2" ht="15.75">
      <c r="A18" s="183" t="s">
        <v>161</v>
      </c>
      <c r="B18" s="183"/>
    </row>
    <row r="19" spans="1:2" ht="15.75">
      <c r="A19" s="183" t="s">
        <v>162</v>
      </c>
      <c r="B19" s="183"/>
    </row>
    <row r="20" spans="1:2" ht="15.75">
      <c r="A20" s="183" t="s">
        <v>163</v>
      </c>
      <c r="B20" s="183"/>
    </row>
  </sheetData>
  <sheetProtection/>
  <mergeCells count="5">
    <mergeCell ref="A20:B20"/>
    <mergeCell ref="A1:C1"/>
    <mergeCell ref="A2:C2"/>
    <mergeCell ref="A18:B18"/>
    <mergeCell ref="A19:B19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zoomScaleSheetLayoutView="10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9" sqref="A49:B51"/>
    </sheetView>
  </sheetViews>
  <sheetFormatPr defaultColWidth="9.140625" defaultRowHeight="12.75"/>
  <cols>
    <col min="1" max="1" width="9.28125" style="107" customWidth="1"/>
    <col min="2" max="2" width="83.57421875" style="106" customWidth="1"/>
    <col min="3" max="3" width="16.57421875" style="83" customWidth="1"/>
    <col min="4" max="16384" width="9.140625" style="83" customWidth="1"/>
  </cols>
  <sheetData>
    <row r="1" spans="1:3" ht="31.5" customHeight="1">
      <c r="A1" s="196" t="s">
        <v>116</v>
      </c>
      <c r="B1" s="197"/>
      <c r="C1" s="198"/>
    </row>
    <row r="2" spans="1:3" ht="28.5" customHeight="1">
      <c r="A2" s="199" t="s">
        <v>157</v>
      </c>
      <c r="B2" s="200"/>
      <c r="C2" s="201"/>
    </row>
    <row r="3" spans="1:3" s="87" customFormat="1" ht="33.75" customHeight="1">
      <c r="A3" s="84" t="s">
        <v>10</v>
      </c>
      <c r="B3" s="85" t="s">
        <v>11</v>
      </c>
      <c r="C3" s="86">
        <v>2013</v>
      </c>
    </row>
    <row r="4" spans="1:3" ht="15.75">
      <c r="A4" s="88">
        <v>1</v>
      </c>
      <c r="B4" s="89" t="s">
        <v>73</v>
      </c>
      <c r="C4" s="90">
        <f>C5+C13+C14+C15</f>
        <v>157956</v>
      </c>
    </row>
    <row r="5" spans="1:3" ht="15.75">
      <c r="A5" s="88">
        <v>2</v>
      </c>
      <c r="B5" s="91" t="s">
        <v>78</v>
      </c>
      <c r="C5" s="92">
        <v>112912</v>
      </c>
    </row>
    <row r="6" spans="1:3" ht="15.75">
      <c r="A6" s="88"/>
      <c r="B6" s="91" t="s">
        <v>16</v>
      </c>
      <c r="C6" s="93"/>
    </row>
    <row r="7" spans="1:3" ht="17.25" customHeight="1">
      <c r="A7" s="88">
        <v>3</v>
      </c>
      <c r="B7" s="94" t="s">
        <v>25</v>
      </c>
      <c r="C7" s="95">
        <v>10788.28</v>
      </c>
    </row>
    <row r="8" spans="1:3" ht="15.75">
      <c r="A8" s="88">
        <v>4</v>
      </c>
      <c r="B8" s="94" t="s">
        <v>26</v>
      </c>
      <c r="C8" s="95">
        <v>13601</v>
      </c>
    </row>
    <row r="9" spans="1:3" ht="15.75">
      <c r="A9" s="88">
        <f aca="true" t="shared" si="0" ref="A9:A26">A8+1</f>
        <v>5</v>
      </c>
      <c r="B9" s="94" t="s">
        <v>27</v>
      </c>
      <c r="C9" s="95">
        <v>471</v>
      </c>
    </row>
    <row r="10" spans="1:3" ht="15.75">
      <c r="A10" s="88">
        <f t="shared" si="0"/>
        <v>6</v>
      </c>
      <c r="B10" s="94" t="s">
        <v>28</v>
      </c>
      <c r="C10" s="95">
        <v>12855.06</v>
      </c>
    </row>
    <row r="11" spans="1:3" ht="15" customHeight="1">
      <c r="A11" s="88">
        <f t="shared" si="0"/>
        <v>7</v>
      </c>
      <c r="B11" s="94" t="s">
        <v>29</v>
      </c>
      <c r="C11" s="95">
        <v>10004</v>
      </c>
    </row>
    <row r="12" spans="1:3" ht="15.75" customHeight="1">
      <c r="A12" s="88">
        <f t="shared" si="0"/>
        <v>8</v>
      </c>
      <c r="B12" s="94" t="s">
        <v>30</v>
      </c>
      <c r="C12" s="95">
        <v>11800</v>
      </c>
    </row>
    <row r="13" spans="1:3" ht="15.75">
      <c r="A13" s="88">
        <f t="shared" si="0"/>
        <v>9</v>
      </c>
      <c r="B13" s="91" t="s">
        <v>79</v>
      </c>
      <c r="C13" s="95">
        <v>24497</v>
      </c>
    </row>
    <row r="14" spans="1:3" ht="15.75">
      <c r="A14" s="88">
        <f t="shared" si="0"/>
        <v>10</v>
      </c>
      <c r="B14" s="91" t="s">
        <v>13</v>
      </c>
      <c r="C14" s="95">
        <v>0</v>
      </c>
    </row>
    <row r="15" spans="1:3" ht="15.75">
      <c r="A15" s="88">
        <f t="shared" si="0"/>
        <v>11</v>
      </c>
      <c r="B15" s="91" t="s">
        <v>80</v>
      </c>
      <c r="C15" s="95">
        <v>20547</v>
      </c>
    </row>
    <row r="16" spans="1:3" ht="15.75">
      <c r="A16" s="88">
        <v>12</v>
      </c>
      <c r="B16" s="89" t="s">
        <v>74</v>
      </c>
      <c r="C16" s="90">
        <f>C17+C18+C21+C22</f>
        <v>647828</v>
      </c>
    </row>
    <row r="17" spans="1:3" ht="15.75">
      <c r="A17" s="88">
        <v>13</v>
      </c>
      <c r="B17" s="91" t="s">
        <v>81</v>
      </c>
      <c r="C17" s="95">
        <v>7162</v>
      </c>
    </row>
    <row r="18" spans="1:3" ht="15.75">
      <c r="A18" s="88">
        <v>14</v>
      </c>
      <c r="B18" s="91" t="s">
        <v>86</v>
      </c>
      <c r="C18" s="95">
        <v>73456</v>
      </c>
    </row>
    <row r="19" spans="1:3" ht="15.75">
      <c r="A19" s="88">
        <f t="shared" si="0"/>
        <v>15</v>
      </c>
      <c r="B19" s="94" t="s">
        <v>31</v>
      </c>
      <c r="C19" s="95">
        <v>57110</v>
      </c>
    </row>
    <row r="20" spans="1:3" ht="15.75">
      <c r="A20" s="88">
        <f t="shared" si="0"/>
        <v>16</v>
      </c>
      <c r="B20" s="94" t="s">
        <v>32</v>
      </c>
      <c r="C20" s="95">
        <v>16346</v>
      </c>
    </row>
    <row r="21" spans="1:3" ht="15.75">
      <c r="A21" s="88">
        <f t="shared" si="0"/>
        <v>17</v>
      </c>
      <c r="B21" s="91" t="s">
        <v>14</v>
      </c>
      <c r="C21" s="92">
        <v>30507</v>
      </c>
    </row>
    <row r="22" spans="1:3" ht="15.75">
      <c r="A22" s="88">
        <f t="shared" si="0"/>
        <v>18</v>
      </c>
      <c r="B22" s="91" t="s">
        <v>82</v>
      </c>
      <c r="C22" s="92">
        <v>536703</v>
      </c>
    </row>
    <row r="23" spans="1:3" ht="15.75">
      <c r="A23" s="88"/>
      <c r="B23" s="91" t="s">
        <v>16</v>
      </c>
      <c r="C23" s="93"/>
    </row>
    <row r="24" spans="1:3" ht="15" customHeight="1">
      <c r="A24" s="88">
        <f>A22+1</f>
        <v>19</v>
      </c>
      <c r="B24" s="94" t="s">
        <v>33</v>
      </c>
      <c r="C24" s="95">
        <v>28164</v>
      </c>
    </row>
    <row r="25" spans="1:3" ht="15.75">
      <c r="A25" s="88">
        <f t="shared" si="0"/>
        <v>20</v>
      </c>
      <c r="B25" s="94" t="s">
        <v>34</v>
      </c>
      <c r="C25" s="95">
        <v>0</v>
      </c>
    </row>
    <row r="26" spans="1:3" ht="15.75">
      <c r="A26" s="88">
        <f t="shared" si="0"/>
        <v>21</v>
      </c>
      <c r="B26" s="94" t="s">
        <v>35</v>
      </c>
      <c r="C26" s="95">
        <v>91328</v>
      </c>
    </row>
    <row r="27" spans="1:3" ht="15.75">
      <c r="A27" s="88">
        <v>22</v>
      </c>
      <c r="B27" s="96" t="s">
        <v>36</v>
      </c>
      <c r="C27" s="92">
        <v>2045187</v>
      </c>
    </row>
    <row r="28" spans="1:3" ht="15.75">
      <c r="A28" s="88"/>
      <c r="B28" s="91" t="s">
        <v>16</v>
      </c>
      <c r="C28" s="97"/>
    </row>
    <row r="29" spans="1:3" ht="15.75">
      <c r="A29" s="88">
        <v>23</v>
      </c>
      <c r="B29" s="98" t="s">
        <v>83</v>
      </c>
      <c r="C29" s="92">
        <v>1495386</v>
      </c>
    </row>
    <row r="30" spans="1:3" ht="15.75">
      <c r="A30" s="88"/>
      <c r="B30" s="98" t="s">
        <v>45</v>
      </c>
      <c r="C30" s="99"/>
    </row>
    <row r="31" spans="1:3" ht="15.75">
      <c r="A31" s="88">
        <f>A29+1</f>
        <v>24</v>
      </c>
      <c r="B31" s="100" t="s">
        <v>46</v>
      </c>
      <c r="C31" s="95">
        <v>1495386</v>
      </c>
    </row>
    <row r="32" spans="1:3" ht="15.75">
      <c r="A32" s="88">
        <f>A31+1</f>
        <v>25</v>
      </c>
      <c r="B32" s="100" t="s">
        <v>47</v>
      </c>
      <c r="C32" s="95"/>
    </row>
    <row r="33" spans="1:3" ht="15.75">
      <c r="A33" s="88">
        <f>A32+1</f>
        <v>26</v>
      </c>
      <c r="B33" s="98" t="s">
        <v>41</v>
      </c>
      <c r="C33" s="95">
        <v>498473</v>
      </c>
    </row>
    <row r="34" spans="1:3" ht="15.75">
      <c r="A34" s="88">
        <v>27</v>
      </c>
      <c r="B34" s="98" t="s">
        <v>42</v>
      </c>
      <c r="C34" s="95">
        <v>51328</v>
      </c>
    </row>
    <row r="35" spans="1:3" ht="15.75">
      <c r="A35" s="88">
        <v>28</v>
      </c>
      <c r="B35" s="98" t="s">
        <v>43</v>
      </c>
      <c r="C35" s="95">
        <v>0</v>
      </c>
    </row>
    <row r="36" spans="1:3" ht="15.75">
      <c r="A36" s="88">
        <f>A35+1</f>
        <v>29</v>
      </c>
      <c r="B36" s="89" t="s">
        <v>37</v>
      </c>
      <c r="C36" s="92">
        <v>5271</v>
      </c>
    </row>
    <row r="37" spans="1:3" ht="15.75">
      <c r="A37" s="88">
        <f>A36+1</f>
        <v>30</v>
      </c>
      <c r="B37" s="101" t="s">
        <v>117</v>
      </c>
      <c r="C37" s="92">
        <v>161301</v>
      </c>
    </row>
    <row r="38" spans="1:3" ht="15.75">
      <c r="A38" s="88"/>
      <c r="B38" s="94" t="s">
        <v>16</v>
      </c>
      <c r="C38" s="102"/>
    </row>
    <row r="39" spans="1:3" ht="15.75">
      <c r="A39" s="88">
        <v>31</v>
      </c>
      <c r="B39" s="91" t="s">
        <v>84</v>
      </c>
      <c r="C39" s="95">
        <v>0</v>
      </c>
    </row>
    <row r="40" spans="1:3" ht="15.75">
      <c r="A40" s="88">
        <v>32</v>
      </c>
      <c r="B40" s="91" t="s">
        <v>114</v>
      </c>
      <c r="C40" s="95">
        <v>110138</v>
      </c>
    </row>
    <row r="41" spans="1:3" ht="15.75">
      <c r="A41" s="88">
        <v>33</v>
      </c>
      <c r="B41" s="89" t="s">
        <v>109</v>
      </c>
      <c r="C41" s="92">
        <v>14528</v>
      </c>
    </row>
    <row r="42" spans="1:3" ht="15.75">
      <c r="A42" s="88"/>
      <c r="B42" s="94" t="s">
        <v>16</v>
      </c>
      <c r="C42" s="102"/>
    </row>
    <row r="43" spans="1:3" ht="15.75">
      <c r="A43" s="88">
        <v>34</v>
      </c>
      <c r="B43" s="91" t="s">
        <v>44</v>
      </c>
      <c r="C43" s="95">
        <v>14528</v>
      </c>
    </row>
    <row r="44" spans="1:3" ht="15.75">
      <c r="A44" s="88">
        <v>35</v>
      </c>
      <c r="B44" s="89" t="s">
        <v>72</v>
      </c>
      <c r="C44" s="92">
        <v>2284</v>
      </c>
    </row>
    <row r="45" spans="1:3" ht="15.75">
      <c r="A45" s="88">
        <f>A44+1</f>
        <v>36</v>
      </c>
      <c r="B45" s="89" t="s">
        <v>110</v>
      </c>
      <c r="C45" s="92">
        <v>0</v>
      </c>
    </row>
    <row r="46" spans="1:3" ht="15.75">
      <c r="A46" s="88">
        <v>37</v>
      </c>
      <c r="B46" s="89" t="s">
        <v>38</v>
      </c>
      <c r="C46" s="92">
        <v>227707</v>
      </c>
    </row>
    <row r="47" spans="1:3" ht="21" customHeight="1" thickBot="1">
      <c r="A47" s="176">
        <v>38</v>
      </c>
      <c r="B47" s="103" t="s">
        <v>111</v>
      </c>
      <c r="C47" s="104">
        <f>C4+C16+C27+C36+C37+C41+C44+C45+C46</f>
        <v>3262062</v>
      </c>
    </row>
    <row r="48" ht="15.75">
      <c r="A48" s="105"/>
    </row>
    <row r="49" spans="1:2" ht="15.75" customHeight="1">
      <c r="A49" s="183" t="s">
        <v>161</v>
      </c>
      <c r="B49" s="183"/>
    </row>
    <row r="50" spans="1:2" ht="15.75" customHeight="1">
      <c r="A50" s="183" t="s">
        <v>162</v>
      </c>
      <c r="B50" s="183"/>
    </row>
    <row r="51" spans="1:2" ht="15.75">
      <c r="A51" s="183" t="s">
        <v>163</v>
      </c>
      <c r="B51" s="183"/>
    </row>
    <row r="52" ht="15.75">
      <c r="A52" s="105"/>
    </row>
    <row r="53" ht="15.75">
      <c r="A53" s="105"/>
    </row>
    <row r="54" ht="15.75">
      <c r="A54" s="105"/>
    </row>
    <row r="55" ht="15.75">
      <c r="A55" s="105"/>
    </row>
    <row r="56" ht="15.75">
      <c r="A56" s="105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" footer="0.27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9"/>
  <sheetViews>
    <sheetView zoomScale="75" zoomScaleNormal="75" zoomScalePageLayoutView="0" workbookViewId="0" topLeftCell="A1">
      <selection activeCell="A17" sqref="A17:B19"/>
    </sheetView>
  </sheetViews>
  <sheetFormatPr defaultColWidth="9.140625" defaultRowHeight="12.75"/>
  <cols>
    <col min="1" max="1" width="8.140625" style="8" customWidth="1"/>
    <col min="2" max="2" width="91.421875" style="33" bestFit="1" customWidth="1"/>
    <col min="3" max="3" width="17.57421875" style="8" customWidth="1"/>
    <col min="4" max="5" width="16.7109375" style="8" customWidth="1"/>
    <col min="6" max="6" width="19.57421875" style="8" customWidth="1"/>
    <col min="7" max="16384" width="9.140625" style="8" customWidth="1"/>
  </cols>
  <sheetData>
    <row r="1" spans="1:9" ht="49.5" customHeight="1" thickBot="1">
      <c r="A1" s="204" t="s">
        <v>138</v>
      </c>
      <c r="B1" s="205"/>
      <c r="C1" s="205"/>
      <c r="D1" s="205"/>
      <c r="E1" s="205"/>
      <c r="F1" s="206"/>
      <c r="G1" s="202"/>
      <c r="H1" s="203"/>
      <c r="I1" s="203"/>
    </row>
    <row r="2" spans="1:6" ht="51" customHeight="1">
      <c r="A2" s="207" t="s">
        <v>157</v>
      </c>
      <c r="B2" s="208"/>
      <c r="C2" s="208"/>
      <c r="D2" s="208"/>
      <c r="E2" s="208"/>
      <c r="F2" s="209"/>
    </row>
    <row r="3" spans="1:6" ht="27" customHeight="1">
      <c r="A3" s="216" t="s">
        <v>10</v>
      </c>
      <c r="B3" s="214" t="s">
        <v>11</v>
      </c>
      <c r="C3" s="210">
        <v>2012</v>
      </c>
      <c r="D3" s="211"/>
      <c r="E3" s="212">
        <v>2013</v>
      </c>
      <c r="F3" s="213"/>
    </row>
    <row r="4" spans="1:6" ht="73.5" customHeight="1">
      <c r="A4" s="217"/>
      <c r="B4" s="215"/>
      <c r="C4" s="53" t="s">
        <v>48</v>
      </c>
      <c r="D4" s="53" t="s">
        <v>49</v>
      </c>
      <c r="E4" s="53" t="s">
        <v>48</v>
      </c>
      <c r="F4" s="13" t="s">
        <v>50</v>
      </c>
    </row>
    <row r="5" spans="1:6" ht="33.75" customHeight="1">
      <c r="A5" s="54"/>
      <c r="B5" s="42"/>
      <c r="C5" s="55" t="s">
        <v>1</v>
      </c>
      <c r="D5" s="55" t="s">
        <v>2</v>
      </c>
      <c r="E5" s="43" t="s">
        <v>3</v>
      </c>
      <c r="F5" s="44" t="s">
        <v>5</v>
      </c>
    </row>
    <row r="6" spans="1:6" ht="38.25" customHeight="1">
      <c r="A6" s="15">
        <v>1</v>
      </c>
      <c r="B6" s="45" t="s">
        <v>51</v>
      </c>
      <c r="C6" s="81">
        <v>0</v>
      </c>
      <c r="D6" s="57" t="s">
        <v>15</v>
      </c>
      <c r="E6" s="81">
        <v>4415</v>
      </c>
      <c r="F6" s="46" t="s">
        <v>15</v>
      </c>
    </row>
    <row r="7" spans="1:6" ht="38.25" customHeight="1">
      <c r="A7" s="15">
        <f>A6+1</f>
        <v>2</v>
      </c>
      <c r="B7" s="45" t="s">
        <v>53</v>
      </c>
      <c r="C7" s="57" t="s">
        <v>15</v>
      </c>
      <c r="D7" s="58">
        <v>4</v>
      </c>
      <c r="E7" s="57" t="s">
        <v>15</v>
      </c>
      <c r="F7" s="59">
        <v>24</v>
      </c>
    </row>
    <row r="8" spans="1:6" ht="38.25" customHeight="1">
      <c r="A8" s="15">
        <f>A7+1</f>
        <v>3</v>
      </c>
      <c r="B8" s="45" t="s">
        <v>129</v>
      </c>
      <c r="C8" s="57" t="s">
        <v>15</v>
      </c>
      <c r="D8" s="58">
        <v>2</v>
      </c>
      <c r="E8" s="57" t="s">
        <v>15</v>
      </c>
      <c r="F8" s="59">
        <v>5</v>
      </c>
    </row>
    <row r="9" spans="1:6" ht="42.75" customHeight="1">
      <c r="A9" s="15">
        <f>A8+1</f>
        <v>4</v>
      </c>
      <c r="B9" s="29" t="s">
        <v>128</v>
      </c>
      <c r="C9" s="56">
        <v>0</v>
      </c>
      <c r="D9" s="57" t="s">
        <v>15</v>
      </c>
      <c r="E9" s="60">
        <f>+C11</f>
        <v>0</v>
      </c>
      <c r="F9" s="46" t="s">
        <v>15</v>
      </c>
    </row>
    <row r="10" spans="1:6" ht="50.25" customHeight="1">
      <c r="A10" s="15">
        <f>A9+1</f>
        <v>5</v>
      </c>
      <c r="B10" s="29" t="s">
        <v>85</v>
      </c>
      <c r="C10" s="81"/>
      <c r="D10" s="57" t="s">
        <v>15</v>
      </c>
      <c r="E10" s="82">
        <v>11000</v>
      </c>
      <c r="F10" s="46" t="s">
        <v>15</v>
      </c>
    </row>
    <row r="11" spans="1:6" ht="35.25" customHeight="1">
      <c r="A11" s="15">
        <v>6</v>
      </c>
      <c r="B11" s="29" t="s">
        <v>64</v>
      </c>
      <c r="C11" s="61">
        <f>+C9+C10-C6</f>
        <v>0</v>
      </c>
      <c r="D11" s="57" t="s">
        <v>15</v>
      </c>
      <c r="E11" s="62">
        <f>+E9+E10-E6</f>
        <v>6585</v>
      </c>
      <c r="F11" s="46" t="s">
        <v>15</v>
      </c>
    </row>
    <row r="12" spans="1:6" ht="36" customHeight="1" thickBot="1">
      <c r="A12" s="16">
        <v>7</v>
      </c>
      <c r="B12" s="39" t="s">
        <v>63</v>
      </c>
      <c r="C12" s="63">
        <f>IF(C6=0,0,C6/D7)</f>
        <v>0</v>
      </c>
      <c r="D12" s="64" t="s">
        <v>15</v>
      </c>
      <c r="E12" s="63">
        <f>IF(E6=0,0,E6/F7)</f>
        <v>183.95833333333334</v>
      </c>
      <c r="F12" s="47" t="s">
        <v>15</v>
      </c>
    </row>
    <row r="13" ht="15.75">
      <c r="B13" s="10"/>
    </row>
    <row r="14" spans="1:2" ht="15.75">
      <c r="A14" s="65" t="s">
        <v>52</v>
      </c>
      <c r="B14" s="66"/>
    </row>
    <row r="15" spans="1:2" ht="15.75">
      <c r="A15" s="65" t="s">
        <v>65</v>
      </c>
      <c r="B15" s="8"/>
    </row>
    <row r="17" spans="1:2" ht="15.75" customHeight="1">
      <c r="A17" s="183" t="s">
        <v>161</v>
      </c>
      <c r="B17" s="183"/>
    </row>
    <row r="18" spans="1:2" ht="15.75" customHeight="1">
      <c r="A18" s="183" t="s">
        <v>162</v>
      </c>
      <c r="B18" s="183"/>
    </row>
    <row r="19" spans="1:2" ht="15.75">
      <c r="A19" s="183" t="s">
        <v>163</v>
      </c>
      <c r="B19" s="183"/>
    </row>
  </sheetData>
  <sheetProtection/>
  <mergeCells count="10">
    <mergeCell ref="A17:B17"/>
    <mergeCell ref="A18:B18"/>
    <mergeCell ref="A19:B19"/>
    <mergeCell ref="G1:I1"/>
    <mergeCell ref="A1:F1"/>
    <mergeCell ref="A2:F2"/>
    <mergeCell ref="C3:D3"/>
    <mergeCell ref="E3:F3"/>
    <mergeCell ref="B3:B4"/>
    <mergeCell ref="A3:A4"/>
  </mergeCells>
  <printOptions horizontalCentered="1"/>
  <pageMargins left="0.32" right="0.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26"/>
  <sheetViews>
    <sheetView zoomScale="75" zoomScaleNormal="75" zoomScalePageLayoutView="0" workbookViewId="0" topLeftCell="A1">
      <selection activeCell="A24" sqref="A24:B26"/>
    </sheetView>
  </sheetViews>
  <sheetFormatPr defaultColWidth="9.140625" defaultRowHeight="12.75"/>
  <cols>
    <col min="1" max="1" width="9.140625" style="108" customWidth="1"/>
    <col min="2" max="2" width="75.421875" style="140" customWidth="1"/>
    <col min="3" max="6" width="17.28125" style="108" customWidth="1"/>
    <col min="7" max="16384" width="9.140625" style="108" customWidth="1"/>
  </cols>
  <sheetData>
    <row r="1" spans="1:6" ht="34.5" customHeight="1">
      <c r="A1" s="218" t="s">
        <v>139</v>
      </c>
      <c r="B1" s="219"/>
      <c r="C1" s="219"/>
      <c r="D1" s="219"/>
      <c r="E1" s="219"/>
      <c r="F1" s="220"/>
    </row>
    <row r="2" spans="1:6" ht="34.5" customHeight="1">
      <c r="A2" s="221" t="s">
        <v>158</v>
      </c>
      <c r="B2" s="222"/>
      <c r="C2" s="222"/>
      <c r="D2" s="222"/>
      <c r="E2" s="222"/>
      <c r="F2" s="223"/>
    </row>
    <row r="3" spans="1:6" ht="22.5" customHeight="1">
      <c r="A3" s="224" t="s">
        <v>10</v>
      </c>
      <c r="B3" s="225" t="s">
        <v>11</v>
      </c>
      <c r="C3" s="226">
        <v>2012</v>
      </c>
      <c r="D3" s="226"/>
      <c r="E3" s="226">
        <v>2013</v>
      </c>
      <c r="F3" s="227"/>
    </row>
    <row r="4" spans="1:6" ht="75" customHeight="1">
      <c r="A4" s="224"/>
      <c r="B4" s="225"/>
      <c r="C4" s="109" t="s">
        <v>54</v>
      </c>
      <c r="D4" s="109" t="s">
        <v>55</v>
      </c>
      <c r="E4" s="109" t="s">
        <v>54</v>
      </c>
      <c r="F4" s="110" t="s">
        <v>56</v>
      </c>
    </row>
    <row r="5" spans="1:6" ht="15.75">
      <c r="A5" s="111"/>
      <c r="B5" s="112"/>
      <c r="C5" s="113" t="s">
        <v>1</v>
      </c>
      <c r="D5" s="113" t="s">
        <v>2</v>
      </c>
      <c r="E5" s="113" t="s">
        <v>3</v>
      </c>
      <c r="F5" s="114" t="s">
        <v>5</v>
      </c>
    </row>
    <row r="6" spans="1:6" ht="31.5">
      <c r="A6" s="111">
        <v>1</v>
      </c>
      <c r="B6" s="115" t="s">
        <v>57</v>
      </c>
      <c r="C6" s="116">
        <f>C7+C10+C13+C16</f>
        <v>0</v>
      </c>
      <c r="D6" s="116">
        <f>D7+D10+D13+D16</f>
        <v>0</v>
      </c>
      <c r="E6" s="116">
        <f>E7+E10+E13+E16</f>
        <v>0</v>
      </c>
      <c r="F6" s="117">
        <f>F7+F10+F13+F16</f>
        <v>0</v>
      </c>
    </row>
    <row r="7" spans="1:6" ht="15.75">
      <c r="A7" s="111">
        <v>2</v>
      </c>
      <c r="B7" s="115" t="s">
        <v>89</v>
      </c>
      <c r="C7" s="116">
        <f>SUM(C8:C9)</f>
        <v>0</v>
      </c>
      <c r="D7" s="116">
        <f>SUM(D8:D9)</f>
        <v>0</v>
      </c>
      <c r="E7" s="116">
        <f>SUM(E8:E9)</f>
        <v>0</v>
      </c>
      <c r="F7" s="116">
        <f>SUM(F8:F9)</f>
        <v>0</v>
      </c>
    </row>
    <row r="8" spans="1:6" ht="15.75">
      <c r="A8" s="111">
        <v>3</v>
      </c>
      <c r="B8" s="118" t="s">
        <v>0</v>
      </c>
      <c r="C8" s="119"/>
      <c r="D8" s="120"/>
      <c r="E8" s="119"/>
      <c r="F8" s="121"/>
    </row>
    <row r="9" spans="1:6" ht="18.75">
      <c r="A9" s="111">
        <v>4</v>
      </c>
      <c r="B9" s="118" t="s">
        <v>60</v>
      </c>
      <c r="C9" s="119"/>
      <c r="D9" s="119"/>
      <c r="E9" s="119"/>
      <c r="F9" s="122"/>
    </row>
    <row r="10" spans="1:6" ht="15.75">
      <c r="A10" s="111">
        <v>5</v>
      </c>
      <c r="B10" s="115" t="s">
        <v>90</v>
      </c>
      <c r="C10" s="116">
        <f>SUM(C11:C12)</f>
        <v>0</v>
      </c>
      <c r="D10" s="116">
        <f>SUM(D11:D12)</f>
        <v>0</v>
      </c>
      <c r="E10" s="116">
        <f>SUM(E11:E12)</f>
        <v>0</v>
      </c>
      <c r="F10" s="116">
        <f>SUM(F11:F12)</f>
        <v>0</v>
      </c>
    </row>
    <row r="11" spans="1:6" ht="15.75">
      <c r="A11" s="111">
        <v>6</v>
      </c>
      <c r="B11" s="118" t="s">
        <v>0</v>
      </c>
      <c r="C11" s="119"/>
      <c r="D11" s="120"/>
      <c r="E11" s="119"/>
      <c r="F11" s="121"/>
    </row>
    <row r="12" spans="1:6" ht="18.75">
      <c r="A12" s="111">
        <v>7</v>
      </c>
      <c r="B12" s="118" t="s">
        <v>60</v>
      </c>
      <c r="C12" s="119"/>
      <c r="D12" s="119"/>
      <c r="E12" s="119"/>
      <c r="F12" s="122"/>
    </row>
    <row r="13" spans="1:6" ht="15.75">
      <c r="A13" s="111">
        <v>8</v>
      </c>
      <c r="B13" s="115" t="s">
        <v>91</v>
      </c>
      <c r="C13" s="116">
        <f>SUM(C14:C15)</f>
        <v>0</v>
      </c>
      <c r="D13" s="116">
        <f>SUM(D14:D15)</f>
        <v>0</v>
      </c>
      <c r="E13" s="116">
        <f>SUM(E14:E15)</f>
        <v>0</v>
      </c>
      <c r="F13" s="116">
        <f>SUM(F14:F15)</f>
        <v>0</v>
      </c>
    </row>
    <row r="14" spans="1:6" ht="15.75">
      <c r="A14" s="111">
        <v>9</v>
      </c>
      <c r="B14" s="118" t="s">
        <v>0</v>
      </c>
      <c r="C14" s="119"/>
      <c r="D14" s="120"/>
      <c r="E14" s="119"/>
      <c r="F14" s="121"/>
    </row>
    <row r="15" spans="1:6" ht="18.75">
      <c r="A15" s="111">
        <v>10</v>
      </c>
      <c r="B15" s="118" t="s">
        <v>60</v>
      </c>
      <c r="C15" s="119"/>
      <c r="D15" s="119"/>
      <c r="E15" s="119"/>
      <c r="F15" s="122"/>
    </row>
    <row r="16" spans="1:6" ht="15.75">
      <c r="A16" s="111">
        <v>11</v>
      </c>
      <c r="B16" s="115" t="s">
        <v>58</v>
      </c>
      <c r="C16" s="116">
        <f>SUM(C17:C18)</f>
        <v>0</v>
      </c>
      <c r="D16" s="116">
        <f>SUM(D17:D18)</f>
        <v>0</v>
      </c>
      <c r="E16" s="116">
        <f>SUM(E17:E18)</f>
        <v>0</v>
      </c>
      <c r="F16" s="116">
        <f>SUM(F17:F18)</f>
        <v>0</v>
      </c>
    </row>
    <row r="17" spans="1:6" ht="15.75">
      <c r="A17" s="111">
        <v>12</v>
      </c>
      <c r="B17" s="118" t="s">
        <v>0</v>
      </c>
      <c r="C17" s="119"/>
      <c r="D17" s="120"/>
      <c r="E17" s="119"/>
      <c r="F17" s="121"/>
    </row>
    <row r="18" spans="1:6" ht="18.75">
      <c r="A18" s="123">
        <v>13</v>
      </c>
      <c r="B18" s="124" t="s">
        <v>60</v>
      </c>
      <c r="C18" s="125"/>
      <c r="D18" s="125"/>
      <c r="E18" s="125"/>
      <c r="F18" s="126"/>
    </row>
    <row r="19" spans="1:6" ht="19.5" thickBot="1">
      <c r="A19" s="127">
        <v>14</v>
      </c>
      <c r="B19" s="128" t="s">
        <v>61</v>
      </c>
      <c r="C19" s="129" t="s">
        <v>15</v>
      </c>
      <c r="D19" s="130"/>
      <c r="E19" s="129" t="s">
        <v>15</v>
      </c>
      <c r="F19" s="131"/>
    </row>
    <row r="20" spans="1:6" s="136" customFormat="1" ht="15.75">
      <c r="A20" s="132"/>
      <c r="B20" s="133"/>
      <c r="C20" s="134"/>
      <c r="D20" s="135"/>
      <c r="E20" s="134"/>
      <c r="F20" s="135"/>
    </row>
    <row r="21" spans="1:2" ht="15.75">
      <c r="A21" s="137" t="s">
        <v>59</v>
      </c>
      <c r="B21" s="138"/>
    </row>
    <row r="22" spans="1:2" ht="15.75">
      <c r="A22" s="137" t="s">
        <v>62</v>
      </c>
      <c r="B22" s="108"/>
    </row>
    <row r="23" ht="15.75">
      <c r="B23" s="139"/>
    </row>
    <row r="24" spans="1:2" ht="15.75" customHeight="1">
      <c r="A24" s="183" t="s">
        <v>161</v>
      </c>
      <c r="B24" s="183"/>
    </row>
    <row r="25" spans="1:2" ht="15.75" customHeight="1">
      <c r="A25" s="183" t="s">
        <v>162</v>
      </c>
      <c r="B25" s="183"/>
    </row>
    <row r="26" spans="1:2" ht="15.75">
      <c r="A26" s="183" t="s">
        <v>163</v>
      </c>
      <c r="B26" s="183"/>
    </row>
  </sheetData>
  <sheetProtection/>
  <mergeCells count="9">
    <mergeCell ref="A24:B24"/>
    <mergeCell ref="A25:B25"/>
    <mergeCell ref="A26:B26"/>
    <mergeCell ref="A1:F1"/>
    <mergeCell ref="A2:F2"/>
    <mergeCell ref="A3:A4"/>
    <mergeCell ref="B3:B4"/>
    <mergeCell ref="C3:D3"/>
    <mergeCell ref="E3:F3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D1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3" sqref="A13:B15"/>
    </sheetView>
  </sheetViews>
  <sheetFormatPr defaultColWidth="9.140625" defaultRowHeight="12.75"/>
  <cols>
    <col min="1" max="1" width="9.140625" style="1" customWidth="1"/>
    <col min="2" max="2" width="67.28125" style="3" customWidth="1"/>
    <col min="3" max="3" width="17.421875" style="73" customWidth="1"/>
    <col min="4" max="4" width="18.421875" style="1" customWidth="1"/>
    <col min="5" max="16384" width="9.140625" style="1" customWidth="1"/>
  </cols>
  <sheetData>
    <row r="1" spans="1:4" ht="49.5" customHeight="1" thickBot="1">
      <c r="A1" s="228" t="s">
        <v>152</v>
      </c>
      <c r="B1" s="229"/>
      <c r="C1" s="229"/>
      <c r="D1" s="230"/>
    </row>
    <row r="2" spans="1:4" ht="27.75" customHeight="1" thickBot="1">
      <c r="A2" s="231" t="s">
        <v>159</v>
      </c>
      <c r="B2" s="232"/>
      <c r="C2" s="232"/>
      <c r="D2" s="233"/>
    </row>
    <row r="3" spans="1:4" ht="33" customHeight="1">
      <c r="A3" s="151" t="s">
        <v>10</v>
      </c>
      <c r="B3" s="152" t="s">
        <v>11</v>
      </c>
      <c r="C3" s="153">
        <v>2012</v>
      </c>
      <c r="D3" s="180">
        <v>2013</v>
      </c>
    </row>
    <row r="4" spans="1:4" ht="22.5" customHeight="1">
      <c r="A4" s="14"/>
      <c r="B4" s="6"/>
      <c r="C4" s="5" t="s">
        <v>1</v>
      </c>
      <c r="D4" s="173" t="s">
        <v>2</v>
      </c>
    </row>
    <row r="5" spans="1:4" s="8" customFormat="1" ht="38.25" customHeight="1">
      <c r="A5" s="15">
        <v>1</v>
      </c>
      <c r="B5" s="29" t="s">
        <v>153</v>
      </c>
      <c r="C5" s="68">
        <v>0</v>
      </c>
      <c r="D5" s="166">
        <f>C8</f>
        <v>0</v>
      </c>
    </row>
    <row r="6" spans="1:4" ht="36" customHeight="1">
      <c r="A6" s="15">
        <v>2</v>
      </c>
      <c r="B6" s="29" t="s">
        <v>154</v>
      </c>
      <c r="C6" s="68">
        <v>0</v>
      </c>
      <c r="D6" s="174">
        <v>77720</v>
      </c>
    </row>
    <row r="7" spans="1:4" ht="35.25" customHeight="1">
      <c r="A7" s="15">
        <v>3</v>
      </c>
      <c r="B7" s="29" t="s">
        <v>121</v>
      </c>
      <c r="C7" s="68">
        <v>0</v>
      </c>
      <c r="D7" s="174">
        <v>77720</v>
      </c>
    </row>
    <row r="8" spans="1:4" ht="39.75" customHeight="1">
      <c r="A8" s="15">
        <v>4</v>
      </c>
      <c r="B8" s="29" t="s">
        <v>155</v>
      </c>
      <c r="C8" s="26">
        <f>C5+C6-C7</f>
        <v>0</v>
      </c>
      <c r="D8" s="166">
        <f>D5+D6-D7</f>
        <v>0</v>
      </c>
    </row>
    <row r="9" spans="1:4" ht="21" customHeight="1" thickBot="1">
      <c r="A9" s="69">
        <v>5</v>
      </c>
      <c r="B9" s="70" t="s">
        <v>122</v>
      </c>
      <c r="C9" s="71"/>
      <c r="D9" s="175">
        <v>444</v>
      </c>
    </row>
    <row r="10" spans="1:3" ht="21" customHeight="1">
      <c r="A10" s="9"/>
      <c r="B10" s="72"/>
      <c r="C10" s="1"/>
    </row>
    <row r="11" spans="1:4" ht="21" customHeight="1">
      <c r="A11" s="234" t="s">
        <v>123</v>
      </c>
      <c r="B11" s="234"/>
      <c r="C11" s="234"/>
      <c r="D11" s="234"/>
    </row>
    <row r="12" ht="18.75">
      <c r="C12" s="73" t="s">
        <v>40</v>
      </c>
    </row>
    <row r="13" spans="1:2" ht="18.75" customHeight="1">
      <c r="A13" s="183" t="s">
        <v>161</v>
      </c>
      <c r="B13" s="183"/>
    </row>
    <row r="14" spans="1:2" ht="18.75" customHeight="1">
      <c r="A14" s="183" t="s">
        <v>162</v>
      </c>
      <c r="B14" s="183"/>
    </row>
    <row r="15" spans="1:2" ht="18.75">
      <c r="A15" s="183" t="s">
        <v>163</v>
      </c>
      <c r="B15" s="183"/>
    </row>
  </sheetData>
  <sheetProtection/>
  <mergeCells count="6">
    <mergeCell ref="A13:B13"/>
    <mergeCell ref="A14:B14"/>
    <mergeCell ref="A15:B15"/>
    <mergeCell ref="A1:D1"/>
    <mergeCell ref="A2:D2"/>
    <mergeCell ref="A11:D11"/>
  </mergeCells>
  <printOptions horizontalCentered="1"/>
  <pageMargins left="0.7480314960629921" right="0.7480314960629921" top="0.64" bottom="0.89" header="0.35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19"/>
  <sheetViews>
    <sheetView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D17" sqref="D17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>
      <c r="A1" s="235" t="s">
        <v>140</v>
      </c>
      <c r="B1" s="236"/>
      <c r="C1" s="236"/>
      <c r="D1" s="237"/>
    </row>
    <row r="2" spans="1:4" ht="34.5" customHeight="1">
      <c r="A2" s="238" t="s">
        <v>160</v>
      </c>
      <c r="B2" s="239"/>
      <c r="C2" s="239"/>
      <c r="D2" s="240"/>
    </row>
    <row r="3" spans="1:4" s="155" customFormat="1" ht="31.5">
      <c r="A3" s="14" t="s">
        <v>10</v>
      </c>
      <c r="B3" s="6" t="s">
        <v>11</v>
      </c>
      <c r="C3" s="5">
        <v>2012</v>
      </c>
      <c r="D3" s="13">
        <v>2013</v>
      </c>
    </row>
    <row r="4" spans="1:4" s="155" customFormat="1" ht="15.75">
      <c r="A4" s="14"/>
      <c r="B4" s="6"/>
      <c r="C4" s="5" t="s">
        <v>1</v>
      </c>
      <c r="D4" s="13" t="s">
        <v>2</v>
      </c>
    </row>
    <row r="5" spans="1:8" ht="15.75" customHeight="1">
      <c r="A5" s="156">
        <v>1</v>
      </c>
      <c r="B5" s="157" t="s">
        <v>142</v>
      </c>
      <c r="C5" s="158">
        <f>C6+C7</f>
        <v>3543532</v>
      </c>
      <c r="D5" s="159">
        <f>D6+D7</f>
        <v>3357051</v>
      </c>
      <c r="E5" s="155"/>
      <c r="F5" s="155"/>
      <c r="G5" s="160"/>
      <c r="H5" s="160"/>
    </row>
    <row r="6" spans="1:8" ht="15.75" customHeight="1">
      <c r="A6" s="156">
        <v>2</v>
      </c>
      <c r="B6" s="177" t="s">
        <v>143</v>
      </c>
      <c r="C6" s="163">
        <v>45061</v>
      </c>
      <c r="D6" s="164">
        <v>124422</v>
      </c>
      <c r="E6" s="155"/>
      <c r="F6" s="155"/>
      <c r="G6" s="160"/>
      <c r="H6" s="160"/>
    </row>
    <row r="7" spans="1:8" ht="15.75">
      <c r="A7" s="156">
        <v>3</v>
      </c>
      <c r="B7" s="177" t="s">
        <v>144</v>
      </c>
      <c r="C7" s="163">
        <v>3498471</v>
      </c>
      <c r="D7" s="164">
        <v>3232629</v>
      </c>
      <c r="E7" s="155"/>
      <c r="F7" s="155"/>
      <c r="G7" s="160"/>
      <c r="H7" s="160"/>
    </row>
    <row r="8" spans="1:7" ht="15.75">
      <c r="A8" s="156">
        <v>6</v>
      </c>
      <c r="B8" s="161" t="s">
        <v>145</v>
      </c>
      <c r="C8" s="163">
        <v>424</v>
      </c>
      <c r="D8" s="164">
        <v>411</v>
      </c>
      <c r="G8" s="160"/>
    </row>
    <row r="9" spans="1:7" ht="21.75" customHeight="1">
      <c r="A9" s="156">
        <v>7</v>
      </c>
      <c r="B9" s="18" t="s">
        <v>146</v>
      </c>
      <c r="C9" s="26">
        <f>SUM(C10:C13)</f>
        <v>756</v>
      </c>
      <c r="D9" s="154">
        <f>SUM(D10:D13)</f>
        <v>994</v>
      </c>
      <c r="G9" s="160"/>
    </row>
    <row r="10" spans="1:4" ht="15.75">
      <c r="A10" s="156">
        <v>8</v>
      </c>
      <c r="B10" s="165" t="s">
        <v>147</v>
      </c>
      <c r="C10" s="162"/>
      <c r="D10" s="21"/>
    </row>
    <row r="11" spans="1:4" ht="15.75">
      <c r="A11" s="156">
        <v>9</v>
      </c>
      <c r="B11" s="165" t="s">
        <v>148</v>
      </c>
      <c r="C11" s="162"/>
      <c r="D11" s="21"/>
    </row>
    <row r="12" spans="1:4" ht="15.75">
      <c r="A12" s="156">
        <v>10</v>
      </c>
      <c r="B12" s="165" t="s">
        <v>149</v>
      </c>
      <c r="C12" s="162"/>
      <c r="D12" s="21"/>
    </row>
    <row r="13" spans="1:4" ht="16.5" thickBot="1">
      <c r="A13" s="167">
        <v>11</v>
      </c>
      <c r="B13" s="178" t="s">
        <v>150</v>
      </c>
      <c r="C13" s="71">
        <v>756</v>
      </c>
      <c r="D13" s="179">
        <v>994</v>
      </c>
    </row>
    <row r="14" ht="15.75">
      <c r="B14" s="168"/>
    </row>
    <row r="15" spans="1:2" ht="15.75" customHeight="1">
      <c r="A15" s="183" t="s">
        <v>161</v>
      </c>
      <c r="B15" s="183"/>
    </row>
    <row r="16" spans="1:2" ht="15.75" customHeight="1">
      <c r="A16" s="183" t="s">
        <v>162</v>
      </c>
      <c r="B16" s="183"/>
    </row>
    <row r="17" spans="1:2" ht="15.75" customHeight="1">
      <c r="A17" s="183" t="s">
        <v>163</v>
      </c>
      <c r="B17" s="183"/>
    </row>
    <row r="18" ht="15.75">
      <c r="B18" s="168"/>
    </row>
    <row r="19" ht="15.75">
      <c r="B19" s="168"/>
    </row>
  </sheetData>
  <sheetProtection/>
  <mergeCells count="5">
    <mergeCell ref="A1:D1"/>
    <mergeCell ref="A2:D2"/>
    <mergeCell ref="A15:B15"/>
    <mergeCell ref="A16:B16"/>
    <mergeCell ref="A17:B17"/>
  </mergeCell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Katarina Gaborova</cp:lastModifiedBy>
  <cp:lastPrinted>2014-04-28T06:04:36Z</cp:lastPrinted>
  <dcterms:created xsi:type="dcterms:W3CDTF">2002-06-05T18:53:25Z</dcterms:created>
  <dcterms:modified xsi:type="dcterms:W3CDTF">2023-05-10T10:15:35Z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