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70" windowWidth="21840" windowHeight="7830" firstSheet="5" activeTab="9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_nov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_xlnm.Print_Titles" localSheetId="5">'T3 - Náklady '!$1:$3</definedName>
    <definedName name="_xlnm.Print_Titles" localSheetId="1">'Vysvetlivky'!$2:$2</definedName>
    <definedName name="nefinanc">1</definedName>
    <definedName name="_xlnm.Print_Area" localSheetId="3">'T1-Dotácie podľa DZ'!$A$1:$C$15</definedName>
    <definedName name="_xlnm.Print_Area" localSheetId="4">'T2-Výnosy'!$A$1:$C$24</definedName>
    <definedName name="_xlnm.Print_Area" localSheetId="5">'T3 - Náklady '!$A$1:$C$51</definedName>
    <definedName name="_xlnm.Print_Area" localSheetId="6">'T4-Soc_štipendiá'!$A$1:$F$24</definedName>
    <definedName name="_xlnm.Print_Area" localSheetId="8">'T6_motivačné štipendiá_nová'!$A$1:$F$19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'[2]vahy'!$B$1</definedName>
    <definedName name="wd1" localSheetId="6">'[2]vahy'!$B$1</definedName>
    <definedName name="wd1" localSheetId="7">'[2]vahy'!$B$1</definedName>
    <definedName name="wd1" localSheetId="8">'[2]vahy'!$B$1</definedName>
    <definedName name="wd1">'[1]vahy'!$B$1</definedName>
    <definedName name="wd3" localSheetId="2">'[2]vahy'!$B$3</definedName>
    <definedName name="wd3" localSheetId="6">'[2]vahy'!$B$3</definedName>
    <definedName name="wd3" localSheetId="7">'[2]vahy'!$B$3</definedName>
    <definedName name="wd3" localSheetId="8">'[2]vahy'!$B$3</definedName>
    <definedName name="wd3">'[1]vahy'!$B$3</definedName>
    <definedName name="we1" localSheetId="2">'[2]vahy'!$B$2</definedName>
    <definedName name="we1" localSheetId="6">'[2]vahy'!$B$2</definedName>
    <definedName name="we1" localSheetId="7">'[2]vahy'!$B$2</definedName>
    <definedName name="we1" localSheetId="8">'[2]vahy'!$B$2</definedName>
    <definedName name="we1">'[1]vahy'!$B$2</definedName>
    <definedName name="we3" localSheetId="2">'[2]vahy'!$B$4</definedName>
    <definedName name="we3" localSheetId="6">'[2]vahy'!$B$4</definedName>
    <definedName name="we3" localSheetId="7">'[2]vahy'!$B$4</definedName>
    <definedName name="we3" localSheetId="8">'[2]vahy'!$B$4</definedName>
    <definedName name="we3">'[1]vahy'!$B$4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<sst xmlns="http://schemas.openxmlformats.org/spreadsheetml/2006/main" count="278" uniqueCount="204">
  <si>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</si>
  <si>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</si>
  <si>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</si>
  <si>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</si>
  <si>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</si>
  <si>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</si>
  <si>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</si>
  <si>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</si>
  <si>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</si>
  <si>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</si>
  <si>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</si>
  <si>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</si>
  <si>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</si>
  <si>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</si>
  <si>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</si>
  <si>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</si>
  <si>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</si>
  <si>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</si>
  <si>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</si>
  <si>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</si>
  <si>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</si>
  <si>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</si>
  <si>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</si>
  <si>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</si>
  <si>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</si>
  <si>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</si>
  <si>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</si>
  <si>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</si>
  <si>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</si>
  <si>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</si>
  <si>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</si>
  <si>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</si>
  <si>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</si>
  <si>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</si>
  <si>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</si>
  <si>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</si>
  <si>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</si>
  <si>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</si>
  <si>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</si>
  <si>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</si>
  <si>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</si>
  <si>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</si>
  <si>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</si>
  <si>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</si>
  <si>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</si>
  <si>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</si>
  <si>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</si>
  <si>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</si>
  <si>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</si>
  <si>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</si>
  <si>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</si>
  <si>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</si>
  <si>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</si>
  <si>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</si>
  <si>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</si>
  <si>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</si>
  <si>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</si>
  <si>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</si>
  <si>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</si>
  <si>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</si>
  <si>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</si>
  <si>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</si>
  <si>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</si>
  <si>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</si>
  <si>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</si>
  <si>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</si>
  <si>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</si>
  <si>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</si>
  <si>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</si>
  <si>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</si>
  <si>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</si>
  <si>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</si>
  <si>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</si>
  <si>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</si>
  <si>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</si>
  <si>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</si>
  <si>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</si>
  <si>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</si>
  <si>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</si>
  <si>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</si>
  <si>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</si>
  <si>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</si>
  <si>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</si>
  <si>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</si>
  <si>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</si>
  <si>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</si>
  <si>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</si>
  <si>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</si>
  <si>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</si>
  <si>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</si>
  <si>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</si>
  <si>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</si>
  <si>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</si>
  <si>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</si>
  <si>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</si>
  <si>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</si>
  <si>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</si>
  <si>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</si>
  <si>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</si>
  <si>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</si>
  <si>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</si>
  <si>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</si>
  <si>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</si>
  <si>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</si>
  <si>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</si>
  <si>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</si>
  <si>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</si>
  <si>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</si>
  <si>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</si>
  <si>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</si>
  <si>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</si>
  <si>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</si>
  <si>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</si>
  <si>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</si>
  <si>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</si>
  <si>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</si>
  <si>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</si>
  <si>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</si>
  <si>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</si>
  <si>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</si>
  <si>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</si>
  <si>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</si>
  <si>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</si>
  <si>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</si>
  <si>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</si>
  <si>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</si>
  <si>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</si>
  <si>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</si>
  <si>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</si>
  <si>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</si>
  <si>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</si>
  <si>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</si>
  <si>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</si>
  <si>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</si>
  <si>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</si>
  <si>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</si>
  <si>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</si>
  <si>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</si>
  <si>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</si>
  <si>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>-za dosiahnutie vynikajúceho výsledku v oblasti štúdia [R6+R7]</t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</si>
  <si>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</si>
  <si>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</si>
  <si>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</si>
  <si>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</si>
  <si>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</si>
  <si>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</si>
  <si>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</si>
  <si>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</si>
  <si>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</si>
  <si>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</si>
  <si>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</si>
  <si>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</si>
  <si>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</si>
  <si>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</si>
  <si>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</si>
  <si>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</si>
  <si>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</si>
  <si>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</si>
  <si>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</si>
  <si>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</si>
  <si>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</si>
  <si>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</si>
  <si>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</si>
  <si>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</si>
  <si>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</si>
  <si>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t>Obsah tabuľkových príloh výročnej správy o hospodárení súkromných vysokých škôl za rok 2017</t>
  </si>
  <si>
    <t xml:space="preserve">Výnosy súkromnej vysokej školy zo školného a z poplatkov spojených so štúdiom v rokoch 2016 a 2017 </t>
  </si>
  <si>
    <t>Vysvetlivky k tabuľkám výročnej správy o hospodárení súkromných vysokých škôl za rok 2017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</si>
  <si>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 </t>
    </r>
    <r>
      <rPr>
        <sz val="12"/>
        <rFont val="Times New Roman"/>
        <family val="1"/>
      </rPr>
      <t xml:space="preserve">prostredníctvom kapitoly ministerstva školstva, ktoré sú zahrnuté  v dotačných zmluvách na rok 2017. </t>
    </r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</si>
  <si>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2017.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</si>
  <si>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2017.</t>
    </r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</si>
  <si>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2016 a 2017 (v Eur)</t>
    </r>
  </si>
  <si>
    <r>
      <t>Tabuľka č.1: Príjmy z dotácií  zo štátneho rozpočtu z kapitoly ministerstva školstva poskytnuté v rámci dotačnej zmluvy v roku 2017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</si>
  <si>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r>
      <t xml:space="preserve">Tabuľka č. 4: Údaje o systéme sociálnej podpory - časť  sociálne štipendiá  (§ 96 zákona) 
za roky 2016 a 2017 </t>
    </r>
    <r>
      <rPr>
        <sz val="14"/>
        <color indexed="8"/>
        <rFont val="Times New Roman"/>
        <family val="1"/>
      </rPr>
      <t>(v Eur)</t>
    </r>
  </si>
  <si>
    <t xml:space="preserve">Tabuľka č. 5: Štipendiá z vlastných zdrojov podľa § 97 zákona v rokoch 2016 a 2017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</si>
  <si>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</si>
  <si>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r>
      <t>Tabuľka č. 6: Motivačné štipendiá  v rokoch 2016 a 2017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</si>
  <si>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t>Tabuľka č.7: Výnosy  zo školného a z poplatkov spojených so štúdiom  
v rokoch 2016 a 2017 (v Eur)</t>
  </si>
  <si>
    <t>VYSOKÁ ŠKOLA DTI, S.R.O.</t>
  </si>
  <si>
    <t xml:space="preserve">VYSOKÁ ŠKOLA DTI, S.R.O.
Názov fakulty:  </t>
  </si>
  <si>
    <t xml:space="preserve">VYSOKÁ ŠKOLA DTI, S.R.O.
</t>
  </si>
  <si>
    <t>Zhodnotenie tabuľky č. 1:</t>
  </si>
  <si>
    <t xml:space="preserve">V roku 2017 nám bola zo štátneho rozpočtu poskytnutá dotácia vo výške 30 181,-€ a </t>
  </si>
  <si>
    <t>Vypracoval: Ing. Bohušová Zdenka</t>
  </si>
  <si>
    <t>Tel. kontakt: 0905 206 246</t>
  </si>
  <si>
    <t>Schválil:  Doc. Ing. Lajčin Daniel, PhD. MBA, LLM</t>
  </si>
  <si>
    <t>Zhodnotenie tabuľky č. 2:</t>
  </si>
  <si>
    <t>Schválil: Doc. Ing. Lajčin Daniel, PhD. MBA, LLM</t>
  </si>
  <si>
    <t>Vysoká škola v roku 2017 dosahovala výnosy hlavne z predaja služieb, ako sú školné a poplatky spojené so štúdiom.</t>
  </si>
  <si>
    <t>Od roku 2016 je zaznamenávaný pokles tržieb výnosov z dôvodu nižšieho počtu študentov vysokej školy.</t>
  </si>
  <si>
    <t>Zhodnotenie tabuľky č. 4:</t>
  </si>
  <si>
    <t>Zhodnotenie tabuľky č. 5:</t>
  </si>
  <si>
    <t>Vysoká škola nevypláca štipendiá z vlastných zdrojov.</t>
  </si>
  <si>
    <t>Zhodnotenie tabuľky č. 6:</t>
  </si>
  <si>
    <t>V roku 2017 dotácia na motivačné štipendiá oproti roku 2016 poklesla, a to z výšky 12 642,-€ na 10 626,-€.</t>
  </si>
  <si>
    <t>Bolo to spôsobené poklesom študentov, ktorým bolo priznané motivačné štipendium, a to z 37 v roku 2016 na 35 v roku 2017.</t>
  </si>
  <si>
    <t>Čerpanie motivačných štipendií bolo v súlade s platnými predpismi.</t>
  </si>
  <si>
    <t>Zhodnotenie tabuľky č.7:</t>
  </si>
  <si>
    <t>Uvedený pokles bol spôsobený predovšetkým nižším počtom externých a tiež denných študentov.</t>
  </si>
  <si>
    <t>Pri vyplácaní sociálnych štipendií v roku 2017 došlo oproti roku 2016 k zníženiu čerpania a to z 12 905,-€ na 7 950,-€.</t>
  </si>
  <si>
    <t>Počet študentov poberajúcich sociálne štipendiá v roku 2017 klesol o 4 menej ako v roku 2016.</t>
  </si>
  <si>
    <t>Čerpanie sociálneho štipendia bolo v súlade s právnymi predpismi.</t>
  </si>
  <si>
    <t>z toho na motivačné štipendiá vo výške 10 626,-€ a na sociálne štipendiá vo výške 19 555,-€.</t>
  </si>
  <si>
    <t>Spoločnosť Vysoká škola DTI, s.r.o. v roku 2017 zaznamenala oproti roku 2016 nižšie výnosy zo školného cca o 4 %.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</si>
</sst>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"/>
    <numFmt numFmtId="179" formatCode="#,##0.0"/>
    <numFmt numFmtId="180" formatCode="0.0000"/>
    <numFmt numFmtId="181" formatCode="0.000"/>
    <numFmt numFmtId="182" formatCode="0.0"/>
    <numFmt numFmtId="183" formatCode="0.0000E+00"/>
    <numFmt numFmtId="184" formatCode="0.000E+00"/>
    <numFmt numFmtId="185" formatCode="0.0E+00"/>
    <numFmt numFmtId="186" formatCode="0E+00"/>
    <numFmt numFmtId="187" formatCode="#,##0.00\ &quot;SKK&quot;"/>
    <numFmt numFmtId="188" formatCode="#,##0.00\ &quot;SKK&quot;;\-\ #,##0.00\ &quot;SKK&quot;"/>
    <numFmt numFmtId="189" formatCode="#,##0\ &quot;SKK&quot;"/>
    <numFmt numFmtId="190" formatCode="#,##0\ &quot;SKK&quot;;\-\ #,##0\ &quot;SKK&quot;"/>
    <numFmt numFmtId="191" formatCode="_-* #,##0.0\ &quot;Sk&quot;_-;\-* #,##0.0\ &quot;Sk&quot;_-;_-* &quot;-&quot;??\ &quot;Sk&quot;_-;_-@_-"/>
    <numFmt numFmtId="192" formatCode="_-* #,##0\ &quot;Sk&quot;_-;\-* #,##0\ &quot;Sk&quot;_-;_-* &quot;-&quot;??\ &quot;Sk&quot;_-;_-@_-"/>
    <numFmt numFmtId="193" formatCode="#,##0.0000"/>
    <numFmt numFmtId="194" formatCode="#,##0.00000"/>
    <numFmt numFmtId="195" formatCode="0.00000"/>
    <numFmt numFmtId="196" formatCode="#,##0_ ;\-#,##0\ "/>
    <numFmt numFmtId="197" formatCode="#,###.00"/>
    <numFmt numFmtId="198" formatCode="_-* #,##0\ _S_k_-;\-* #,##0\ _S_k_-;_-* &quot;-&quot;??\ _S_k_-;_-@_-"/>
    <numFmt numFmtId="199" formatCode="_-* #,##0.000\ _S_k_-;\-* #,##0.000\ _S_k_-;_-* &quot;-&quot;???\ _S_k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_-* #,##0.0\ _S_k_-;\-* #,##0.0\ _S_k_-;_-* &quot;-&quot;??\ _S_k_-;_-@_-"/>
    <numFmt numFmtId="209" formatCode="0.00_ ;\-0.00\ 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00\ 00"/>
    <numFmt numFmtId="217" formatCode="#,##0_ ;[Red]\-#,##0\ "/>
    <numFmt numFmtId="218" formatCode="#,##0.000_ ;[Red]\-#,##0.000\ 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49" fillId="41" borderId="6" applyNumberFormat="0" applyAlignment="0" applyProtection="0"/>
    <xf numFmtId="0" fontId="31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4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58" fillId="52" borderId="19" applyNumberFormat="0" applyAlignment="0" applyProtection="0"/>
    <xf numFmtId="0" fontId="59" fillId="53" borderId="19" applyNumberFormat="0" applyAlignment="0" applyProtection="0"/>
    <xf numFmtId="0" fontId="60" fillId="53" borderId="20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3" fontId="2" fillId="10" borderId="25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39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0" fontId="1" fillId="0" borderId="29" xfId="83" applyFont="1" applyBorder="1" applyAlignment="1">
      <alignment horizontal="center" vertical="center" wrapText="1"/>
      <protection/>
    </xf>
    <xf numFmtId="49" fontId="1" fillId="0" borderId="38" xfId="83" applyNumberFormat="1" applyFont="1" applyBorder="1" applyAlignment="1">
      <alignment horizontal="left" vertical="center" wrapText="1" indent="1"/>
      <protection/>
    </xf>
    <xf numFmtId="0" fontId="3" fillId="0" borderId="30" xfId="83" applyFont="1" applyBorder="1" applyAlignment="1">
      <alignment horizontal="center" vertical="center"/>
      <protection/>
    </xf>
    <xf numFmtId="0" fontId="1" fillId="0" borderId="0" xfId="83" applyFont="1">
      <alignment/>
      <protection/>
    </xf>
    <xf numFmtId="0" fontId="2" fillId="0" borderId="23" xfId="83" applyFont="1" applyBorder="1" applyAlignment="1">
      <alignment horizontal="center" vertical="center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1" fillId="10" borderId="22" xfId="83" applyNumberFormat="1" applyFont="1" applyFill="1" applyBorder="1" applyAlignment="1">
      <alignment horizontal="right" vertical="center" wrapText="1" indent="1"/>
      <protection/>
    </xf>
    <xf numFmtId="3" fontId="1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2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3" fontId="1" fillId="0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49" fontId="1" fillId="0" borderId="21" xfId="83" applyNumberFormat="1" applyFont="1" applyFill="1" applyBorder="1" applyAlignment="1">
      <alignment horizontal="left" vertical="top" wrapText="1" indent="1"/>
      <protection/>
    </xf>
    <xf numFmtId="3" fontId="2" fillId="0" borderId="22" xfId="83" applyNumberFormat="1" applyFont="1" applyFill="1" applyBorder="1" applyAlignment="1">
      <alignment horizontal="right" vertical="center" wrapText="1" indent="1"/>
      <protection/>
    </xf>
    <xf numFmtId="49" fontId="1" fillId="0" borderId="25" xfId="83" applyNumberFormat="1" applyFont="1" applyFill="1" applyBorder="1" applyAlignment="1">
      <alignment horizontal="left" vertical="top" wrapText="1" indent="1"/>
      <protection/>
    </xf>
    <xf numFmtId="3" fontId="1" fillId="42" borderId="28" xfId="83" applyNumberFormat="1" applyFont="1" applyFill="1" applyBorder="1" applyAlignment="1">
      <alignment horizontal="right" vertical="center" wrapText="1" indent="1"/>
      <protection/>
    </xf>
    <xf numFmtId="0" fontId="2" fillId="0" borderId="40" xfId="83" applyFont="1" applyBorder="1" applyAlignment="1">
      <alignment horizontal="center" vertical="center"/>
      <protection/>
    </xf>
    <xf numFmtId="49" fontId="2" fillId="0" borderId="0" xfId="83" applyNumberFormat="1" applyFont="1" applyAlignment="1">
      <alignment horizontal="left" indent="1"/>
      <protection/>
    </xf>
    <xf numFmtId="0" fontId="2" fillId="0" borderId="0" xfId="83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3" fillId="0" borderId="21" xfId="0" applyNumberFormat="1" applyFont="1" applyBorder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4" fillId="0" borderId="0" xfId="0" applyFont="1" applyAlignment="1">
      <alignment wrapText="1"/>
    </xf>
    <xf numFmtId="49" fontId="65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4" xfId="83" applyFont="1" applyBorder="1" applyAlignment="1">
      <alignment horizontal="center" vertical="center"/>
      <protection/>
    </xf>
    <xf numFmtId="49" fontId="65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2" fillId="0" borderId="0" xfId="82" applyFont="1">
      <alignment/>
      <protection/>
    </xf>
    <xf numFmtId="49" fontId="19" fillId="0" borderId="0" xfId="82" applyNumberFormat="1" applyFont="1">
      <alignment/>
      <protection/>
    </xf>
    <xf numFmtId="49" fontId="2" fillId="0" borderId="0" xfId="82" applyNumberFormat="1" applyFont="1">
      <alignment/>
      <protection/>
    </xf>
    <xf numFmtId="0" fontId="2" fillId="0" borderId="0" xfId="82" applyFont="1" applyAlignment="1">
      <alignment vertical="center" wrapText="1"/>
      <protection/>
    </xf>
    <xf numFmtId="0" fontId="1" fillId="0" borderId="0" xfId="82" applyFont="1" applyBorder="1" applyAlignment="1">
      <alignment horizontal="left" vertical="center" wrapText="1" indent="1"/>
      <protection/>
    </xf>
    <xf numFmtId="0" fontId="2" fillId="0" borderId="0" xfId="82" applyFont="1" applyBorder="1" applyAlignment="1">
      <alignment horizontal="center" vertical="center" wrapText="1"/>
      <protection/>
    </xf>
    <xf numFmtId="0" fontId="1" fillId="0" borderId="41" xfId="82" applyFont="1" applyBorder="1" applyAlignment="1">
      <alignment horizontal="left" vertical="center" wrapText="1" indent="1"/>
      <protection/>
    </xf>
    <xf numFmtId="0" fontId="2" fillId="0" borderId="42" xfId="82" applyFont="1" applyBorder="1" applyAlignment="1">
      <alignment horizontal="center" vertical="center" wrapText="1"/>
      <protection/>
    </xf>
    <xf numFmtId="0" fontId="1" fillId="0" borderId="35" xfId="82" applyFont="1" applyBorder="1" applyAlignment="1">
      <alignment horizontal="left" vertical="center" wrapText="1" indent="1"/>
      <protection/>
    </xf>
    <xf numFmtId="0" fontId="2" fillId="0" borderId="23" xfId="82" applyFont="1" applyBorder="1" applyAlignment="1">
      <alignment horizontal="center" vertical="center" wrapText="1"/>
      <protection/>
    </xf>
    <xf numFmtId="0" fontId="1" fillId="0" borderId="43" xfId="82" applyFont="1" applyBorder="1" applyAlignment="1">
      <alignment horizontal="left" vertical="center" wrapText="1" indent="1"/>
      <protection/>
    </xf>
    <xf numFmtId="0" fontId="2" fillId="0" borderId="29" xfId="82" applyFont="1" applyBorder="1" applyAlignment="1">
      <alignment horizontal="center" vertical="center" wrapText="1"/>
      <protection/>
    </xf>
    <xf numFmtId="49" fontId="1" fillId="0" borderId="37" xfId="82" applyNumberFormat="1" applyFont="1" applyBorder="1" applyAlignment="1">
      <alignment horizontal="center" vertical="center" wrapText="1"/>
      <protection/>
    </xf>
    <xf numFmtId="0" fontId="1" fillId="0" borderId="24" xfId="82" applyFont="1" applyBorder="1" applyAlignment="1">
      <alignment horizontal="center" vertical="center" wrapText="1"/>
      <protection/>
    </xf>
    <xf numFmtId="49" fontId="1" fillId="0" borderId="35" xfId="82" applyNumberFormat="1" applyFont="1" applyBorder="1" applyAlignment="1">
      <alignment horizontal="center" vertical="center" wrapText="1"/>
      <protection/>
    </xf>
    <xf numFmtId="0" fontId="1" fillId="0" borderId="23" xfId="82" applyFont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63" fillId="0" borderId="44" xfId="82" applyFont="1" applyBorder="1" applyAlignment="1">
      <alignment horizontal="center" vertical="center"/>
      <protection/>
    </xf>
    <xf numFmtId="0" fontId="63" fillId="0" borderId="45" xfId="82" applyFont="1" applyBorder="1" applyAlignment="1">
      <alignment horizontal="center" vertical="center"/>
      <protection/>
    </xf>
    <xf numFmtId="0" fontId="63" fillId="0" borderId="46" xfId="82" applyFont="1" applyBorder="1" applyAlignment="1">
      <alignment horizontal="center" vertical="center"/>
      <protection/>
    </xf>
    <xf numFmtId="0" fontId="65" fillId="0" borderId="29" xfId="82" applyFont="1" applyFill="1" applyBorder="1" applyAlignment="1">
      <alignment horizontal="right" vertical="center" wrapText="1" indent="1"/>
      <protection/>
    </xf>
    <xf numFmtId="0" fontId="65" fillId="15" borderId="38" xfId="82" applyFont="1" applyFill="1" applyBorder="1" applyAlignment="1">
      <alignment vertical="center" wrapText="1"/>
      <protection/>
    </xf>
    <xf numFmtId="14" fontId="65" fillId="0" borderId="30" xfId="82" applyNumberFormat="1" applyFont="1" applyFill="1" applyBorder="1" applyAlignment="1">
      <alignment horizontal="center" vertical="center" wrapText="1"/>
      <protection/>
    </xf>
    <xf numFmtId="0" fontId="65" fillId="0" borderId="23" xfId="82" applyFont="1" applyFill="1" applyBorder="1" applyAlignment="1">
      <alignment horizontal="right" vertical="center" wrapText="1" indent="1"/>
      <protection/>
    </xf>
    <xf numFmtId="0" fontId="65" fillId="62" borderId="21" xfId="82" applyFont="1" applyFill="1" applyBorder="1" applyAlignment="1">
      <alignment vertical="center" wrapText="1"/>
      <protection/>
    </xf>
    <xf numFmtId="14" fontId="65" fillId="0" borderId="22" xfId="82" applyNumberFormat="1" applyFont="1" applyFill="1" applyBorder="1" applyAlignment="1">
      <alignment horizontal="center" vertical="center" wrapText="1"/>
      <protection/>
    </xf>
    <xf numFmtId="0" fontId="65" fillId="0" borderId="21" xfId="82" applyFont="1" applyFill="1" applyBorder="1" applyAlignment="1">
      <alignment vertical="center" wrapText="1"/>
      <protection/>
    </xf>
    <xf numFmtId="0" fontId="65" fillId="0" borderId="24" xfId="82" applyFont="1" applyFill="1" applyBorder="1" applyAlignment="1">
      <alignment horizontal="right" vertical="center" wrapText="1" indent="1"/>
      <protection/>
    </xf>
    <xf numFmtId="14" fontId="65" fillId="0" borderId="28" xfId="82" applyNumberFormat="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 wrapText="1" indent="1"/>
    </xf>
    <xf numFmtId="3" fontId="2" fillId="10" borderId="39" xfId="0" applyNumberFormat="1" applyFont="1" applyFill="1" applyBorder="1" applyAlignment="1">
      <alignment horizontal="right" vertical="center" wrapText="1" indent="1"/>
    </xf>
    <xf numFmtId="3" fontId="2" fillId="10" borderId="33" xfId="0" applyNumberFormat="1" applyFont="1" applyFill="1" applyBorder="1" applyAlignment="1">
      <alignment horizontal="right" vertical="center" wrapText="1" indent="1"/>
    </xf>
    <xf numFmtId="0" fontId="2" fillId="0" borderId="0" xfId="83" applyFont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42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1" fontId="2" fillId="10" borderId="39" xfId="0" applyNumberFormat="1" applyFont="1" applyFill="1" applyBorder="1" applyAlignment="1">
      <alignment horizontal="right" vertical="center" wrapText="1" indent="1"/>
    </xf>
    <xf numFmtId="1" fontId="2" fillId="10" borderId="33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8" xfId="0" applyNumberFormat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2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2" xfId="82" applyFont="1" applyBorder="1" applyAlignment="1">
      <alignment horizontal="center" vertical="center" wrapText="1"/>
      <protection/>
    </xf>
    <xf numFmtId="3" fontId="2" fillId="10" borderId="21" xfId="82" applyNumberFormat="1" applyFont="1" applyFill="1" applyBorder="1" applyAlignment="1">
      <alignment horizontal="right" vertical="center" wrapText="1" indent="1"/>
      <protection/>
    </xf>
    <xf numFmtId="3" fontId="1" fillId="42" borderId="21" xfId="82" applyNumberFormat="1" applyFont="1" applyFill="1" applyBorder="1" applyAlignment="1">
      <alignment horizontal="right" vertical="center" wrapText="1" indent="1"/>
      <protection/>
    </xf>
    <xf numFmtId="3" fontId="1" fillId="42" borderId="22" xfId="82" applyNumberFormat="1" applyFont="1" applyFill="1" applyBorder="1" applyAlignment="1">
      <alignment horizontal="right" vertical="center" wrapText="1" indent="1"/>
      <protection/>
    </xf>
    <xf numFmtId="3" fontId="2" fillId="10" borderId="22" xfId="82" applyNumberFormat="1" applyFont="1" applyFill="1" applyBorder="1" applyAlignment="1">
      <alignment horizontal="right" vertical="center" wrapText="1" indent="1"/>
      <protection/>
    </xf>
    <xf numFmtId="3" fontId="2" fillId="10" borderId="25" xfId="82" applyNumberFormat="1" applyFont="1" applyFill="1" applyBorder="1" applyAlignment="1">
      <alignment horizontal="right" vertical="center" wrapText="1" indent="1"/>
      <protection/>
    </xf>
    <xf numFmtId="3" fontId="2" fillId="10" borderId="28" xfId="82" applyNumberFormat="1" applyFont="1" applyFill="1" applyBorder="1" applyAlignment="1">
      <alignment horizontal="right" vertical="center" wrapText="1" indent="1"/>
      <protection/>
    </xf>
    <xf numFmtId="49" fontId="1" fillId="0" borderId="0" xfId="0" applyNumberFormat="1" applyFont="1" applyBorder="1" applyAlignment="1">
      <alignment horizontal="left" vertical="center" wrapText="1" indent="1"/>
    </xf>
    <xf numFmtId="3" fontId="1" fillId="63" borderId="0" xfId="0" applyNumberFormat="1" applyFont="1" applyFill="1" applyBorder="1" applyAlignment="1">
      <alignment horizontal="right" vertical="center" wrapText="1" indent="1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82" applyFont="1" applyBorder="1" applyAlignment="1">
      <alignment horizontal="center" vertical="center"/>
      <protection/>
    </xf>
    <xf numFmtId="0" fontId="3" fillId="0" borderId="49" xfId="82" applyFont="1" applyBorder="1" applyAlignment="1">
      <alignment horizontal="center" vertical="center"/>
      <protection/>
    </xf>
    <xf numFmtId="0" fontId="3" fillId="0" borderId="50" xfId="8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3" xfId="83" applyFont="1" applyBorder="1" applyAlignment="1">
      <alignment horizontal="center" vertical="center"/>
      <protection/>
    </xf>
    <xf numFmtId="0" fontId="3" fillId="0" borderId="48" xfId="83" applyFont="1" applyBorder="1" applyAlignment="1">
      <alignment horizontal="center" vertical="center"/>
      <protection/>
    </xf>
    <xf numFmtId="0" fontId="3" fillId="0" borderId="54" xfId="83" applyFont="1" applyBorder="1" applyAlignment="1">
      <alignment horizontal="center" vertical="center"/>
      <protection/>
    </xf>
    <xf numFmtId="0" fontId="1" fillId="0" borderId="55" xfId="83" applyFont="1" applyBorder="1" applyAlignment="1">
      <alignment horizontal="left" vertical="center"/>
      <protection/>
    </xf>
    <xf numFmtId="0" fontId="1" fillId="0" borderId="56" xfId="83" applyFont="1" applyBorder="1" applyAlignment="1">
      <alignment horizontal="left" vertical="center"/>
      <protection/>
    </xf>
    <xf numFmtId="0" fontId="1" fillId="0" borderId="34" xfId="83" applyFont="1" applyBorder="1" applyAlignment="1">
      <alignment horizontal="left" vertical="center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7" xfId="83" applyFont="1" applyBorder="1" applyAlignment="1">
      <alignment horizontal="left" vertical="center"/>
      <protection/>
    </xf>
    <xf numFmtId="0" fontId="1" fillId="0" borderId="58" xfId="83" applyFont="1" applyBorder="1" applyAlignment="1">
      <alignment horizontal="left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18" fillId="0" borderId="62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66" fillId="0" borderId="48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67" fillId="0" borderId="6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65" xfId="82" applyFont="1" applyBorder="1" applyAlignment="1">
      <alignment horizontal="center" vertical="center" wrapText="1"/>
      <protection/>
    </xf>
    <xf numFmtId="0" fontId="3" fillId="0" borderId="66" xfId="82" applyFont="1" applyBorder="1" applyAlignment="1">
      <alignment horizontal="center" vertical="center" wrapText="1"/>
      <protection/>
    </xf>
    <xf numFmtId="0" fontId="3" fillId="0" borderId="67" xfId="82" applyFont="1" applyBorder="1" applyAlignment="1">
      <alignment horizontal="center" vertical="center" wrapText="1"/>
      <protection/>
    </xf>
    <xf numFmtId="0" fontId="3" fillId="0" borderId="68" xfId="82" applyFont="1" applyBorder="1" applyAlignment="1">
      <alignment horizontal="center" vertical="center" wrapText="1"/>
      <protection/>
    </xf>
    <xf numFmtId="0" fontId="1" fillId="0" borderId="31" xfId="82" applyFont="1" applyBorder="1" applyAlignment="1">
      <alignment horizontal="left" vertical="center" wrapText="1"/>
      <protection/>
    </xf>
    <xf numFmtId="0" fontId="1" fillId="0" borderId="69" xfId="82" applyFont="1" applyBorder="1" applyAlignment="1">
      <alignment horizontal="left" vertical="center" wrapText="1"/>
      <protection/>
    </xf>
    <xf numFmtId="0" fontId="1" fillId="0" borderId="66" xfId="82" applyFont="1" applyBorder="1" applyAlignment="1">
      <alignment horizontal="left" vertical="center" wrapText="1"/>
      <protection/>
    </xf>
    <xf numFmtId="0" fontId="1" fillId="0" borderId="67" xfId="82" applyFont="1" applyBorder="1" applyAlignment="1">
      <alignment horizontal="left" vertical="center" wrapText="1"/>
      <protection/>
    </xf>
    <xf numFmtId="0" fontId="1" fillId="0" borderId="68" xfId="82" applyFont="1" applyBorder="1" applyAlignment="1">
      <alignment horizontal="left" vertical="center" wrapText="1"/>
      <protection/>
    </xf>
    <xf numFmtId="0" fontId="18" fillId="0" borderId="21" xfId="82" applyFont="1" applyBorder="1" applyAlignment="1">
      <alignment horizontal="left" vertical="center" wrapText="1"/>
      <protection/>
    </xf>
    <xf numFmtId="0" fontId="1" fillId="0" borderId="53" xfId="82" applyFont="1" applyBorder="1" applyAlignment="1">
      <alignment horizontal="center" vertical="center" wrapText="1"/>
      <protection/>
    </xf>
    <xf numFmtId="0" fontId="1" fillId="0" borderId="54" xfId="82" applyFont="1" applyBorder="1" applyAlignment="1">
      <alignment horizontal="center" vertical="center" wrapText="1"/>
      <protection/>
    </xf>
    <xf numFmtId="0" fontId="18" fillId="0" borderId="35" xfId="82" applyFont="1" applyBorder="1" applyAlignment="1">
      <alignment horizontal="left" vertical="center"/>
      <protection/>
    </xf>
    <xf numFmtId="0" fontId="18" fillId="0" borderId="56" xfId="82" applyFont="1" applyBorder="1" applyAlignment="1">
      <alignment horizontal="left" vertical="center"/>
      <protection/>
    </xf>
    <xf numFmtId="0" fontId="18" fillId="0" borderId="36" xfId="82" applyFont="1" applyBorder="1" applyAlignment="1">
      <alignment horizontal="left" vertical="center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</cellXfs>
  <cellStyles count="13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e_Databazy_VVŠ_2007_ severská" xfId="86"/>
    <cellStyle name="normální_List1" xfId="87"/>
    <cellStyle name="Note" xfId="88"/>
    <cellStyle name="Output" xfId="89"/>
    <cellStyle name="Percent" xfId="90"/>
    <cellStyle name="Followed Hyperlink" xfId="91"/>
    <cellStyle name="Poznámka" xfId="92"/>
    <cellStyle name="Prepojená bunka" xfId="93"/>
    <cellStyle name="SAPBEXaggData" xfId="94"/>
    <cellStyle name="SAPBEXaggDataEmph" xfId="95"/>
    <cellStyle name="SAPBEXaggItem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chaText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polu" xfId="132"/>
    <cellStyle name="Text upozornenia" xfId="133"/>
    <cellStyle name="Title" xfId="134"/>
    <cellStyle name="Titul" xfId="135"/>
    <cellStyle name="Total" xfId="136"/>
    <cellStyle name="Vstup" xfId="137"/>
    <cellStyle name="Výpočet" xfId="138"/>
    <cellStyle name="Výstup" xfId="139"/>
    <cellStyle name="Vysvetľujúci text" xfId="140"/>
    <cellStyle name="Warning Text" xfId="141"/>
    <cellStyle name="Zlá" xfId="142"/>
    <cellStyle name="Zvýraznenie1" xfId="143"/>
    <cellStyle name="Zvýraznenie2" xfId="144"/>
    <cellStyle name="Zvýraznenie3" xfId="145"/>
    <cellStyle name="Zvýraznenie4" xfId="146"/>
    <cellStyle name="Zvýraznenie5" xfId="147"/>
    <cellStyle name="Zvýraznenie6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spans="1:11" ht="15.75">
      <c r="A1" s="107" t="s">
        <v>78</v>
      </c>
      <c r="B1" s="107" t="s">
        <v>165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>
      <c r="A2" s="105" t="s">
        <v>91</v>
      </c>
      <c r="B2" s="104" t="s">
        <v>167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>
      <c r="A3" s="106" t="s">
        <v>79</v>
      </c>
      <c r="B3" s="104" t="s">
        <v>80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.75">
      <c r="A4" s="106" t="s">
        <v>81</v>
      </c>
      <c r="B4" s="104" t="s">
        <v>82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.75">
      <c r="A5" s="106" t="s">
        <v>83</v>
      </c>
      <c r="B5" s="104" t="s">
        <v>84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>
      <c r="A6" s="106" t="s">
        <v>85</v>
      </c>
      <c r="B6" s="104" t="s">
        <v>86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>
      <c r="A7" s="106" t="s">
        <v>87</v>
      </c>
      <c r="B7" s="104" t="s">
        <v>88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.75">
      <c r="A8" s="106" t="s">
        <v>89</v>
      </c>
      <c r="B8" s="104" t="s">
        <v>90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>
      <c r="A9" s="105" t="s">
        <v>101</v>
      </c>
      <c r="B9" s="128" t="s">
        <v>166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tabSelected="1"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C19" sqref="C19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 thickBot="1">
      <c r="A1" s="274" t="s">
        <v>177</v>
      </c>
      <c r="B1" s="275"/>
      <c r="C1" s="275"/>
      <c r="D1" s="276"/>
    </row>
    <row r="2" spans="1:4" ht="34.5" customHeight="1">
      <c r="A2" s="277" t="s">
        <v>178</v>
      </c>
      <c r="B2" s="278"/>
      <c r="C2" s="278"/>
      <c r="D2" s="279"/>
    </row>
    <row r="3" spans="1:4" s="115" customFormat="1" ht="31.5">
      <c r="A3" s="14" t="s">
        <v>10</v>
      </c>
      <c r="B3" s="6" t="s">
        <v>11</v>
      </c>
      <c r="C3" s="5">
        <v>2016</v>
      </c>
      <c r="D3" s="13">
        <v>2017</v>
      </c>
    </row>
    <row r="4" spans="1:4" s="115" customFormat="1" ht="15.75">
      <c r="A4" s="14"/>
      <c r="B4" s="6"/>
      <c r="C4" s="5" t="s">
        <v>1</v>
      </c>
      <c r="D4" s="13" t="s">
        <v>2</v>
      </c>
    </row>
    <row r="5" spans="1:8" ht="15.75" customHeight="1">
      <c r="A5" s="116">
        <v>1</v>
      </c>
      <c r="B5" s="117" t="s">
        <v>133</v>
      </c>
      <c r="C5" s="118">
        <f>C6+C7</f>
        <v>1767511</v>
      </c>
      <c r="D5" s="119">
        <f>D6+D7</f>
        <v>1702617</v>
      </c>
      <c r="E5" s="115"/>
      <c r="F5" s="115"/>
      <c r="G5" s="120"/>
      <c r="H5" s="120"/>
    </row>
    <row r="6" spans="1:8" ht="15.75" customHeight="1">
      <c r="A6" s="116">
        <v>2</v>
      </c>
      <c r="B6" s="132" t="s">
        <v>107</v>
      </c>
      <c r="C6" s="123">
        <v>62551</v>
      </c>
      <c r="D6" s="124">
        <v>163429</v>
      </c>
      <c r="E6" s="115"/>
      <c r="F6" s="115"/>
      <c r="G6" s="120"/>
      <c r="H6" s="120"/>
    </row>
    <row r="7" spans="1:8" ht="15.75">
      <c r="A7" s="116">
        <v>3</v>
      </c>
      <c r="B7" s="132" t="s">
        <v>108</v>
      </c>
      <c r="C7" s="123">
        <v>1704960</v>
      </c>
      <c r="D7" s="124">
        <v>1539188</v>
      </c>
      <c r="E7" s="115"/>
      <c r="F7" s="115"/>
      <c r="G7" s="120"/>
      <c r="H7" s="120"/>
    </row>
    <row r="8" spans="1:7" ht="15.75">
      <c r="A8" s="116">
        <v>4</v>
      </c>
      <c r="B8" s="121" t="s">
        <v>131</v>
      </c>
      <c r="C8" s="123">
        <v>439</v>
      </c>
      <c r="D8" s="124">
        <v>440</v>
      </c>
      <c r="G8" s="120"/>
    </row>
    <row r="9" spans="1:7" ht="21.75" customHeight="1">
      <c r="A9" s="116">
        <v>5</v>
      </c>
      <c r="B9" s="18" t="s">
        <v>148</v>
      </c>
      <c r="C9" s="26">
        <f>SUM(C10:C14)</f>
        <v>97686</v>
      </c>
      <c r="D9" s="114">
        <f>SUM(D10:D14)</f>
        <v>81516</v>
      </c>
      <c r="G9" s="120"/>
    </row>
    <row r="10" spans="1:4" ht="15.75">
      <c r="A10" s="116">
        <v>6</v>
      </c>
      <c r="B10" s="125" t="s">
        <v>109</v>
      </c>
      <c r="C10" s="122">
        <v>0</v>
      </c>
      <c r="D10" s="21">
        <v>0</v>
      </c>
    </row>
    <row r="11" spans="1:4" ht="15.75">
      <c r="A11" s="116">
        <v>7</v>
      </c>
      <c r="B11" s="125" t="s">
        <v>110</v>
      </c>
      <c r="C11" s="122">
        <v>63749</v>
      </c>
      <c r="D11" s="21">
        <v>16638</v>
      </c>
    </row>
    <row r="12" spans="1:4" ht="15.75">
      <c r="A12" s="116">
        <v>8</v>
      </c>
      <c r="B12" s="125" t="s">
        <v>111</v>
      </c>
      <c r="C12" s="122">
        <v>3003</v>
      </c>
      <c r="D12" s="21">
        <v>4472</v>
      </c>
    </row>
    <row r="13" spans="1:4" ht="15.75">
      <c r="A13" s="164">
        <v>9</v>
      </c>
      <c r="B13" s="165" t="s">
        <v>112</v>
      </c>
      <c r="C13" s="166">
        <v>602</v>
      </c>
      <c r="D13" s="167">
        <v>581</v>
      </c>
    </row>
    <row r="14" spans="1:4" ht="16.5" thickBot="1">
      <c r="A14" s="126">
        <v>10</v>
      </c>
      <c r="B14" s="133" t="s">
        <v>132</v>
      </c>
      <c r="C14" s="68">
        <v>30332</v>
      </c>
      <c r="D14" s="134">
        <v>59825</v>
      </c>
    </row>
    <row r="15" spans="1:2" ht="15.75">
      <c r="A15" s="76"/>
      <c r="B15" s="19"/>
    </row>
    <row r="16" spans="1:2" ht="15.75">
      <c r="A16" s="202" t="s">
        <v>197</v>
      </c>
      <c r="B16" s="19"/>
    </row>
    <row r="17" spans="1:2" ht="15.75">
      <c r="A17" s="201" t="s">
        <v>203</v>
      </c>
      <c r="B17" s="19"/>
    </row>
    <row r="18" spans="1:2" ht="15.75">
      <c r="A18" s="201" t="s">
        <v>198</v>
      </c>
      <c r="B18" s="19"/>
    </row>
    <row r="19" spans="1:2" ht="15.75">
      <c r="A19" s="76"/>
      <c r="B19" s="19"/>
    </row>
    <row r="20" spans="1:2" ht="15.75" customHeight="1">
      <c r="A20" s="210" t="s">
        <v>183</v>
      </c>
      <c r="B20" s="210"/>
    </row>
    <row r="21" spans="1:2" ht="15.75" customHeight="1">
      <c r="A21" s="210" t="s">
        <v>184</v>
      </c>
      <c r="B21" s="210"/>
    </row>
    <row r="22" spans="1:2" ht="15.75" customHeight="1">
      <c r="A22" s="210" t="s">
        <v>187</v>
      </c>
      <c r="B22" s="210"/>
    </row>
    <row r="23" ht="15.75">
      <c r="B23" s="127"/>
    </row>
    <row r="24" ht="15.75">
      <c r="B24" s="127"/>
    </row>
  </sheetData>
  <sheetProtection/>
  <mergeCells count="5">
    <mergeCell ref="A1:D1"/>
    <mergeCell ref="A2:D2"/>
    <mergeCell ref="A20:B20"/>
    <mergeCell ref="A21:B21"/>
    <mergeCell ref="A22:B22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I11: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7">
      <selection activeCell="B18" sqref="B17:B18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205" t="s">
        <v>167</v>
      </c>
      <c r="B1" s="206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9" t="s">
        <v>20</v>
      </c>
      <c r="B3" s="50" t="s">
        <v>64</v>
      </c>
    </row>
    <row r="4" spans="1:2" ht="54" customHeight="1">
      <c r="A4" s="31" t="s">
        <v>21</v>
      </c>
      <c r="B4" s="34" t="s">
        <v>144</v>
      </c>
    </row>
    <row r="5" spans="1:2" ht="56.25" customHeight="1">
      <c r="A5" s="31" t="s">
        <v>22</v>
      </c>
      <c r="B5" s="34" t="s">
        <v>77</v>
      </c>
    </row>
    <row r="6" spans="1:2" ht="167.25" customHeight="1">
      <c r="A6" s="31" t="s">
        <v>23</v>
      </c>
      <c r="B6" s="34" t="s">
        <v>65</v>
      </c>
    </row>
    <row r="7" spans="1:2" ht="50.25" customHeight="1">
      <c r="A7" s="37" t="s">
        <v>18</v>
      </c>
      <c r="B7" s="34" t="s">
        <v>168</v>
      </c>
    </row>
    <row r="8" spans="1:2" ht="41.25" customHeight="1">
      <c r="A8" s="37" t="s">
        <v>36</v>
      </c>
      <c r="B8" s="34" t="s">
        <v>169</v>
      </c>
    </row>
    <row r="9" spans="1:2" ht="15.75">
      <c r="A9" s="37" t="s">
        <v>8</v>
      </c>
      <c r="B9" s="34" t="s">
        <v>170</v>
      </c>
    </row>
    <row r="10" spans="1:2" ht="69" customHeight="1">
      <c r="A10" s="37" t="s">
        <v>6</v>
      </c>
      <c r="B10" s="34" t="s">
        <v>161</v>
      </c>
    </row>
    <row r="11" spans="1:2" ht="54.75" customHeight="1">
      <c r="A11" s="37" t="s">
        <v>7</v>
      </c>
      <c r="B11" s="51" t="s">
        <v>159</v>
      </c>
    </row>
    <row r="12" spans="1:2" ht="31.5">
      <c r="A12" s="37" t="s">
        <v>9</v>
      </c>
      <c r="B12" s="52" t="s">
        <v>160</v>
      </c>
    </row>
    <row r="13" spans="1:2" ht="44.25" customHeight="1" thickBot="1">
      <c r="A13" s="129" t="s">
        <v>104</v>
      </c>
      <c r="B13" s="130" t="s">
        <v>171</v>
      </c>
    </row>
    <row r="14" spans="1:2" ht="15.75">
      <c r="A14" s="32"/>
      <c r="B14" s="32"/>
    </row>
    <row r="15" spans="1:2" ht="15.75">
      <c r="A15" s="32"/>
      <c r="B15" s="32"/>
    </row>
    <row r="16" spans="1:2" ht="15.75">
      <c r="A16" s="32"/>
      <c r="B16" s="32"/>
    </row>
    <row r="17" spans="1:2" ht="15.75">
      <c r="A17" s="30"/>
      <c r="B17" s="30"/>
    </row>
    <row r="18" spans="1:2" ht="15.75">
      <c r="A18" s="30"/>
      <c r="B18" s="30"/>
    </row>
    <row r="19" spans="1:2" ht="15.75">
      <c r="A19" s="30"/>
      <c r="B19" s="30"/>
    </row>
    <row r="20" spans="1:2" ht="15.75">
      <c r="A20" s="30"/>
      <c r="B20" s="30"/>
    </row>
    <row r="21" spans="1:2" ht="15.75">
      <c r="A21" s="30"/>
      <c r="B21" s="30"/>
    </row>
    <row r="22" spans="1:2" ht="15.75">
      <c r="A22" s="30"/>
      <c r="B22" s="30"/>
    </row>
    <row r="23" spans="1:2" ht="15.75">
      <c r="A23" s="30"/>
      <c r="B23" s="30"/>
    </row>
    <row r="24" spans="1:2" ht="15.75">
      <c r="A24" s="30"/>
      <c r="B24" s="30"/>
    </row>
    <row r="25" spans="1:2" ht="15.75">
      <c r="A25" s="30"/>
      <c r="B25" s="30"/>
    </row>
    <row r="26" spans="1:2" ht="15.75">
      <c r="A26" s="30"/>
      <c r="B26" s="30"/>
    </row>
    <row r="27" spans="1:2" ht="15.75">
      <c r="A27" s="30"/>
      <c r="B27" s="30"/>
    </row>
    <row r="28" spans="1:2" ht="15.75">
      <c r="A28" s="30"/>
      <c r="B28" s="30"/>
    </row>
    <row r="29" spans="1:2" ht="15.75">
      <c r="A29" s="30"/>
      <c r="B29" s="30"/>
    </row>
    <row r="30" spans="1:2" ht="15.75">
      <c r="A30" s="30"/>
      <c r="B30" s="30"/>
    </row>
    <row r="31" spans="1:2" ht="15.75">
      <c r="A31" s="30"/>
      <c r="B31" s="30"/>
    </row>
    <row r="32" spans="1:2" ht="15.75">
      <c r="A32" s="30"/>
      <c r="B32" s="3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9.140625" style="151" customWidth="1"/>
    <col min="2" max="2" width="56.8515625" style="151" customWidth="1"/>
    <col min="3" max="3" width="22.00390625" style="151" customWidth="1"/>
    <col min="4" max="16384" width="9.140625" style="151" customWidth="1"/>
  </cols>
  <sheetData>
    <row r="1" spans="1:3" ht="30.75" customHeight="1" thickBot="1">
      <c r="A1" s="207" t="s">
        <v>118</v>
      </c>
      <c r="B1" s="208"/>
      <c r="C1" s="209"/>
    </row>
    <row r="2" spans="1:3" ht="29.25" customHeight="1" thickBot="1">
      <c r="A2" s="152" t="s">
        <v>119</v>
      </c>
      <c r="B2" s="153" t="s">
        <v>120</v>
      </c>
      <c r="C2" s="154" t="s">
        <v>121</v>
      </c>
    </row>
    <row r="3" spans="1:3" ht="24" customHeight="1">
      <c r="A3" s="155">
        <v>1</v>
      </c>
      <c r="B3" s="156" t="s">
        <v>122</v>
      </c>
      <c r="C3" s="157">
        <v>38623</v>
      </c>
    </row>
    <row r="4" spans="1:3" ht="24" customHeight="1">
      <c r="A4" s="158">
        <v>4</v>
      </c>
      <c r="B4" s="159" t="s">
        <v>123</v>
      </c>
      <c r="C4" s="160">
        <v>39326</v>
      </c>
    </row>
    <row r="5" spans="1:3" ht="24" customHeight="1">
      <c r="A5" s="158">
        <v>5</v>
      </c>
      <c r="B5" s="159" t="s">
        <v>124</v>
      </c>
      <c r="C5" s="160">
        <v>39326</v>
      </c>
    </row>
    <row r="6" spans="1:3" ht="24" customHeight="1">
      <c r="A6" s="158">
        <v>6</v>
      </c>
      <c r="B6" s="159" t="s">
        <v>125</v>
      </c>
      <c r="C6" s="160">
        <v>39326</v>
      </c>
    </row>
    <row r="7" spans="1:3" ht="32.25" customHeight="1">
      <c r="A7" s="158">
        <v>7</v>
      </c>
      <c r="B7" s="159" t="s">
        <v>126</v>
      </c>
      <c r="C7" s="160">
        <v>39326</v>
      </c>
    </row>
    <row r="8" spans="1:3" ht="24" customHeight="1">
      <c r="A8" s="158">
        <v>8</v>
      </c>
      <c r="B8" s="159" t="s">
        <v>127</v>
      </c>
      <c r="C8" s="160">
        <v>39326</v>
      </c>
    </row>
    <row r="9" spans="1:3" ht="24" customHeight="1">
      <c r="A9" s="158">
        <v>9</v>
      </c>
      <c r="B9" s="161" t="s">
        <v>128</v>
      </c>
      <c r="C9" s="160">
        <v>39326</v>
      </c>
    </row>
    <row r="10" spans="1:3" ht="24" customHeight="1">
      <c r="A10" s="158">
        <v>18</v>
      </c>
      <c r="B10" s="161" t="s">
        <v>129</v>
      </c>
      <c r="C10" s="160">
        <v>40245</v>
      </c>
    </row>
    <row r="11" spans="1:3" ht="24" customHeight="1" thickBot="1">
      <c r="A11" s="162">
        <v>19</v>
      </c>
      <c r="B11" s="159" t="s">
        <v>130</v>
      </c>
      <c r="C11" s="163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" sqref="A15:B15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211" t="s">
        <v>172</v>
      </c>
      <c r="B1" s="212"/>
      <c r="C1" s="213"/>
    </row>
    <row r="2" spans="1:3" s="7" customFormat="1" ht="37.5" customHeight="1" thickBot="1">
      <c r="A2" s="214" t="s">
        <v>178</v>
      </c>
      <c r="B2" s="215"/>
      <c r="C2" s="216"/>
    </row>
    <row r="3" spans="1:3" ht="43.5" customHeight="1">
      <c r="A3" s="108" t="s">
        <v>10</v>
      </c>
      <c r="B3" s="112" t="s">
        <v>24</v>
      </c>
      <c r="C3" s="113" t="s">
        <v>17</v>
      </c>
    </row>
    <row r="4" spans="1:3" ht="24.75" customHeight="1">
      <c r="A4" s="15">
        <v>1</v>
      </c>
      <c r="B4" s="18" t="s">
        <v>102</v>
      </c>
      <c r="C4" s="110">
        <f>C5+C6+C7</f>
        <v>30181</v>
      </c>
    </row>
    <row r="5" spans="1:3" ht="24.75" customHeight="1">
      <c r="A5" s="15">
        <v>2</v>
      </c>
      <c r="B5" s="18" t="s">
        <v>60</v>
      </c>
      <c r="C5" s="74">
        <v>10626</v>
      </c>
    </row>
    <row r="6" spans="1:3" ht="23.25" customHeight="1">
      <c r="A6" s="15">
        <v>3</v>
      </c>
      <c r="B6" s="109" t="s">
        <v>59</v>
      </c>
      <c r="C6" s="74">
        <v>19555</v>
      </c>
    </row>
    <row r="7" spans="1:3" ht="23.25" customHeight="1" thickBot="1">
      <c r="A7" s="16" t="s">
        <v>99</v>
      </c>
      <c r="B7" s="67" t="s">
        <v>103</v>
      </c>
      <c r="C7" s="111"/>
    </row>
    <row r="8" spans="1:3" ht="18.75" customHeight="1">
      <c r="A8" s="9"/>
      <c r="B8" s="198"/>
      <c r="C8" s="199"/>
    </row>
    <row r="9" spans="1:3" ht="16.5" customHeight="1">
      <c r="A9" s="202" t="s">
        <v>181</v>
      </c>
      <c r="B9" s="200"/>
      <c r="C9" s="199"/>
    </row>
    <row r="10" spans="1:3" ht="17.25" customHeight="1">
      <c r="A10" s="201" t="s">
        <v>182</v>
      </c>
      <c r="B10" s="198"/>
      <c r="C10" s="199"/>
    </row>
    <row r="11" spans="1:3" ht="17.25" customHeight="1">
      <c r="A11" s="201" t="s">
        <v>202</v>
      </c>
      <c r="B11" s="198"/>
      <c r="C11" s="199"/>
    </row>
    <row r="12" spans="1:3" ht="15.75">
      <c r="A12" s="9"/>
      <c r="B12" s="19"/>
      <c r="C12" s="11"/>
    </row>
    <row r="13" spans="1:2" ht="15.75">
      <c r="A13" s="210" t="s">
        <v>183</v>
      </c>
      <c r="B13" s="210"/>
    </row>
    <row r="14" spans="1:2" ht="15.75">
      <c r="A14" s="210" t="s">
        <v>184</v>
      </c>
      <c r="B14" s="210"/>
    </row>
    <row r="15" spans="1:2" ht="15.75">
      <c r="A15" s="210" t="s">
        <v>185</v>
      </c>
      <c r="B15" s="210"/>
    </row>
    <row r="23" ht="15.75">
      <c r="B23" s="33"/>
    </row>
  </sheetData>
  <sheetProtection selectLockedCells="1"/>
  <protectedRanges>
    <protectedRange sqref="C5:C11" name="Rozsah2"/>
  </protectedRanges>
  <mergeCells count="5">
    <mergeCell ref="A15:B15"/>
    <mergeCell ref="A14:B14"/>
    <mergeCell ref="A1:C1"/>
    <mergeCell ref="A2:C2"/>
    <mergeCell ref="A13:B13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217" t="s">
        <v>96</v>
      </c>
      <c r="B1" s="218"/>
      <c r="C1" s="219"/>
    </row>
    <row r="2" spans="1:3" ht="35.25" customHeight="1">
      <c r="A2" s="220" t="s">
        <v>178</v>
      </c>
      <c r="B2" s="221"/>
      <c r="C2" s="222"/>
    </row>
    <row r="3" spans="1:3" ht="39" customHeight="1">
      <c r="A3" s="14" t="s">
        <v>10</v>
      </c>
      <c r="B3" s="18" t="s">
        <v>11</v>
      </c>
      <c r="C3" s="48">
        <v>2017</v>
      </c>
    </row>
    <row r="4" spans="1:3" ht="15.75">
      <c r="A4" s="40">
        <v>1</v>
      </c>
      <c r="B4" s="70" t="s">
        <v>152</v>
      </c>
      <c r="C4" s="73">
        <f>C6+C7+C8</f>
        <v>1811819.88</v>
      </c>
    </row>
    <row r="5" spans="1:3" ht="15.75">
      <c r="A5" s="40"/>
      <c r="B5" s="23" t="s">
        <v>16</v>
      </c>
      <c r="C5" s="71"/>
    </row>
    <row r="6" spans="1:3" ht="15.75">
      <c r="A6" s="40">
        <v>2</v>
      </c>
      <c r="B6" s="27" t="s">
        <v>75</v>
      </c>
      <c r="C6" s="41"/>
    </row>
    <row r="7" spans="1:3" ht="15.75">
      <c r="A7" s="40">
        <v>3</v>
      </c>
      <c r="B7" s="27" t="s">
        <v>76</v>
      </c>
      <c r="C7" s="21">
        <v>1803094.68</v>
      </c>
    </row>
    <row r="8" spans="1:3" ht="15.75">
      <c r="A8" s="40">
        <v>4</v>
      </c>
      <c r="B8" s="27" t="s">
        <v>145</v>
      </c>
      <c r="C8" s="21">
        <v>8725.2</v>
      </c>
    </row>
    <row r="9" spans="1:3" ht="15.75">
      <c r="A9" s="40">
        <v>5</v>
      </c>
      <c r="B9" s="22" t="s">
        <v>61</v>
      </c>
      <c r="C9" s="74">
        <v>506.93</v>
      </c>
    </row>
    <row r="10" spans="1:3" ht="15.75">
      <c r="A10" s="40">
        <v>6</v>
      </c>
      <c r="B10" s="22" t="s">
        <v>12</v>
      </c>
      <c r="C10" s="74">
        <v>10548.69</v>
      </c>
    </row>
    <row r="11" spans="1:3" ht="15.75">
      <c r="A11" s="40">
        <v>7</v>
      </c>
      <c r="B11" s="22" t="s">
        <v>63</v>
      </c>
      <c r="C11" s="74">
        <v>320840.98</v>
      </c>
    </row>
    <row r="12" spans="1:3" ht="18.75" customHeight="1">
      <c r="A12" s="40">
        <v>8</v>
      </c>
      <c r="B12" s="28" t="s">
        <v>94</v>
      </c>
      <c r="C12" s="74"/>
    </row>
    <row r="13" spans="1:3" ht="15.75">
      <c r="A13" s="40">
        <v>9</v>
      </c>
      <c r="B13" s="22" t="s">
        <v>151</v>
      </c>
      <c r="C13" s="74">
        <v>1053.84</v>
      </c>
    </row>
    <row r="14" spans="1:3" ht="15.75">
      <c r="A14" s="40">
        <v>10</v>
      </c>
      <c r="B14" s="72" t="s">
        <v>150</v>
      </c>
      <c r="C14" s="75"/>
    </row>
    <row r="15" spans="1:3" ht="15.75">
      <c r="A15" s="40">
        <v>11</v>
      </c>
      <c r="B15" s="72" t="s">
        <v>149</v>
      </c>
      <c r="C15" s="75"/>
    </row>
    <row r="16" spans="1:3" ht="16.5" thickBot="1">
      <c r="A16" s="40">
        <v>12</v>
      </c>
      <c r="B16" s="24" t="s">
        <v>92</v>
      </c>
      <c r="C16" s="38">
        <f>C4+C9+C10+C11+C12+C13+C14+C15</f>
        <v>2144770.3199999994</v>
      </c>
    </row>
    <row r="17" ht="15.75">
      <c r="A17" s="76"/>
    </row>
    <row r="18" ht="15.75">
      <c r="A18" s="202" t="s">
        <v>186</v>
      </c>
    </row>
    <row r="19" ht="15.75">
      <c r="A19" s="201" t="s">
        <v>188</v>
      </c>
    </row>
    <row r="20" ht="15.75">
      <c r="A20" s="201" t="s">
        <v>189</v>
      </c>
    </row>
    <row r="21" ht="15.75">
      <c r="A21" s="201"/>
    </row>
    <row r="22" spans="1:2" ht="15.75">
      <c r="A22" s="210" t="s">
        <v>183</v>
      </c>
      <c r="B22" s="210"/>
    </row>
    <row r="23" spans="1:2" ht="15.75">
      <c r="A23" s="210" t="s">
        <v>184</v>
      </c>
      <c r="B23" s="210"/>
    </row>
    <row r="24" spans="1:2" ht="15.75">
      <c r="A24" s="210" t="s">
        <v>187</v>
      </c>
      <c r="B24" s="210"/>
    </row>
  </sheetData>
  <sheetProtection/>
  <mergeCells count="5">
    <mergeCell ref="A24:B24"/>
    <mergeCell ref="A1:C1"/>
    <mergeCell ref="A2:C2"/>
    <mergeCell ref="A22:B22"/>
    <mergeCell ref="A23:B23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"/>
    </sheetView>
  </sheetViews>
  <sheetFormatPr defaultColWidth="9.140625" defaultRowHeight="12.75"/>
  <cols>
    <col min="1" max="1" width="9.28125" style="103" customWidth="1"/>
    <col min="2" max="2" width="83.57421875" style="102" customWidth="1"/>
    <col min="3" max="3" width="16.57421875" style="79" customWidth="1"/>
    <col min="4" max="16384" width="9.140625" style="79" customWidth="1"/>
  </cols>
  <sheetData>
    <row r="1" spans="1:3" ht="31.5" customHeight="1">
      <c r="A1" s="223" t="s">
        <v>97</v>
      </c>
      <c r="B1" s="224"/>
      <c r="C1" s="225"/>
    </row>
    <row r="2" spans="1:3" ht="28.5" customHeight="1">
      <c r="A2" s="226" t="s">
        <v>178</v>
      </c>
      <c r="B2" s="227"/>
      <c r="C2" s="228"/>
    </row>
    <row r="3" spans="1:3" s="83" customFormat="1" ht="33.75" customHeight="1">
      <c r="A3" s="80" t="s">
        <v>10</v>
      </c>
      <c r="B3" s="81" t="s">
        <v>11</v>
      </c>
      <c r="C3" s="82">
        <v>2017</v>
      </c>
    </row>
    <row r="4" spans="1:3" ht="15.75">
      <c r="A4" s="84">
        <v>1</v>
      </c>
      <c r="B4" s="85" t="s">
        <v>158</v>
      </c>
      <c r="C4" s="86">
        <f>C5+C13+C14+C15</f>
        <v>104955.98000000001</v>
      </c>
    </row>
    <row r="5" spans="1:3" ht="15.75">
      <c r="A5" s="84">
        <v>2</v>
      </c>
      <c r="B5" s="87" t="s">
        <v>66</v>
      </c>
      <c r="C5" s="88">
        <v>64017.81</v>
      </c>
    </row>
    <row r="6" spans="1:3" ht="15.75">
      <c r="A6" s="84"/>
      <c r="B6" s="87" t="s">
        <v>16</v>
      </c>
      <c r="C6" s="89"/>
    </row>
    <row r="7" spans="1:3" ht="17.25" customHeight="1">
      <c r="A7" s="84">
        <v>3</v>
      </c>
      <c r="B7" s="90" t="s">
        <v>25</v>
      </c>
      <c r="C7" s="91">
        <v>16409.7</v>
      </c>
    </row>
    <row r="8" spans="1:3" ht="15.75">
      <c r="A8" s="84">
        <v>4</v>
      </c>
      <c r="B8" s="90" t="s">
        <v>26</v>
      </c>
      <c r="C8" s="91">
        <v>3382.8</v>
      </c>
    </row>
    <row r="9" spans="1:3" ht="15.75">
      <c r="A9" s="84">
        <f aca="true" t="shared" si="0" ref="A9:A26">A8+1</f>
        <v>5</v>
      </c>
      <c r="B9" s="90" t="s">
        <v>27</v>
      </c>
      <c r="C9" s="91">
        <v>463.5</v>
      </c>
    </row>
    <row r="10" spans="1:3" ht="15.75">
      <c r="A10" s="84">
        <f t="shared" si="0"/>
        <v>6</v>
      </c>
      <c r="B10" s="90" t="s">
        <v>28</v>
      </c>
      <c r="C10" s="91">
        <v>24188.09</v>
      </c>
    </row>
    <row r="11" spans="1:3" ht="15" customHeight="1">
      <c r="A11" s="84">
        <f t="shared" si="0"/>
        <v>7</v>
      </c>
      <c r="B11" s="90" t="s">
        <v>29</v>
      </c>
      <c r="C11" s="91"/>
    </row>
    <row r="12" spans="1:3" ht="15.75" customHeight="1">
      <c r="A12" s="84">
        <f t="shared" si="0"/>
        <v>8</v>
      </c>
      <c r="B12" s="90" t="s">
        <v>30</v>
      </c>
      <c r="C12" s="91"/>
    </row>
    <row r="13" spans="1:3" ht="15.75">
      <c r="A13" s="84">
        <f t="shared" si="0"/>
        <v>9</v>
      </c>
      <c r="B13" s="87" t="s">
        <v>67</v>
      </c>
      <c r="C13" s="91">
        <v>29683.85</v>
      </c>
    </row>
    <row r="14" spans="1:3" ht="15.75">
      <c r="A14" s="84">
        <f t="shared" si="0"/>
        <v>10</v>
      </c>
      <c r="B14" s="87" t="s">
        <v>13</v>
      </c>
      <c r="C14" s="91"/>
    </row>
    <row r="15" spans="1:3" ht="15.75">
      <c r="A15" s="84">
        <f t="shared" si="0"/>
        <v>11</v>
      </c>
      <c r="B15" s="87" t="s">
        <v>68</v>
      </c>
      <c r="C15" s="91">
        <v>11254.32</v>
      </c>
    </row>
    <row r="16" spans="1:3" ht="15.75">
      <c r="A16" s="84">
        <v>12</v>
      </c>
      <c r="B16" s="85" t="s">
        <v>157</v>
      </c>
      <c r="C16" s="86">
        <f>C17+C18+C21+C22</f>
        <v>311609.62</v>
      </c>
    </row>
    <row r="17" spans="1:3" ht="15.75">
      <c r="A17" s="84">
        <v>13</v>
      </c>
      <c r="B17" s="87" t="s">
        <v>69</v>
      </c>
      <c r="C17" s="91">
        <v>15695.12</v>
      </c>
    </row>
    <row r="18" spans="1:3" ht="15.75">
      <c r="A18" s="84">
        <v>14</v>
      </c>
      <c r="B18" s="87" t="s">
        <v>74</v>
      </c>
      <c r="C18" s="91">
        <v>28220</v>
      </c>
    </row>
    <row r="19" spans="1:3" ht="15.75">
      <c r="A19" s="84">
        <f t="shared" si="0"/>
        <v>15</v>
      </c>
      <c r="B19" s="90" t="s">
        <v>31</v>
      </c>
      <c r="C19" s="91">
        <v>20480</v>
      </c>
    </row>
    <row r="20" spans="1:3" ht="15.75">
      <c r="A20" s="84">
        <f t="shared" si="0"/>
        <v>16</v>
      </c>
      <c r="B20" s="90" t="s">
        <v>32</v>
      </c>
      <c r="C20" s="91">
        <v>7740.08</v>
      </c>
    </row>
    <row r="21" spans="1:3" ht="15.75">
      <c r="A21" s="84">
        <f t="shared" si="0"/>
        <v>17</v>
      </c>
      <c r="B21" s="87" t="s">
        <v>14</v>
      </c>
      <c r="C21" s="88">
        <v>3656.03</v>
      </c>
    </row>
    <row r="22" spans="1:3" ht="15.75">
      <c r="A22" s="84">
        <f t="shared" si="0"/>
        <v>18</v>
      </c>
      <c r="B22" s="87" t="s">
        <v>70</v>
      </c>
      <c r="C22" s="88">
        <v>264038.47</v>
      </c>
    </row>
    <row r="23" spans="1:3" ht="15.75">
      <c r="A23" s="84"/>
      <c r="B23" s="87" t="s">
        <v>16</v>
      </c>
      <c r="C23" s="89"/>
    </row>
    <row r="24" spans="1:3" ht="15" customHeight="1">
      <c r="A24" s="84">
        <f>A22+1</f>
        <v>19</v>
      </c>
      <c r="B24" s="90" t="s">
        <v>33</v>
      </c>
      <c r="C24" s="91">
        <v>8930.72</v>
      </c>
    </row>
    <row r="25" spans="1:3" ht="15.75">
      <c r="A25" s="84">
        <f t="shared" si="0"/>
        <v>20</v>
      </c>
      <c r="B25" s="90" t="s">
        <v>34</v>
      </c>
      <c r="C25" s="91"/>
    </row>
    <row r="26" spans="1:3" ht="15.75">
      <c r="A26" s="84">
        <f t="shared" si="0"/>
        <v>21</v>
      </c>
      <c r="B26" s="90" t="s">
        <v>35</v>
      </c>
      <c r="C26" s="91"/>
    </row>
    <row r="27" spans="1:3" ht="15.75">
      <c r="A27" s="84">
        <v>22</v>
      </c>
      <c r="B27" s="92" t="s">
        <v>156</v>
      </c>
      <c r="C27" s="88">
        <v>850340.61</v>
      </c>
    </row>
    <row r="28" spans="1:3" ht="15.75">
      <c r="A28" s="84"/>
      <c r="B28" s="87" t="s">
        <v>16</v>
      </c>
      <c r="C28" s="93"/>
    </row>
    <row r="29" spans="1:3" ht="15.75">
      <c r="A29" s="84">
        <v>23</v>
      </c>
      <c r="B29" s="94" t="s">
        <v>71</v>
      </c>
      <c r="C29" s="88">
        <v>617696.76</v>
      </c>
    </row>
    <row r="30" spans="1:3" ht="15.75">
      <c r="A30" s="84"/>
      <c r="B30" s="94" t="s">
        <v>41</v>
      </c>
      <c r="C30" s="95"/>
    </row>
    <row r="31" spans="1:3" ht="15.75">
      <c r="A31" s="84">
        <f>A29+1</f>
        <v>24</v>
      </c>
      <c r="B31" s="96" t="s">
        <v>42</v>
      </c>
      <c r="C31" s="91">
        <v>617696.76</v>
      </c>
    </row>
    <row r="32" spans="1:3" ht="15.75">
      <c r="A32" s="84">
        <f>A31+1</f>
        <v>25</v>
      </c>
      <c r="B32" s="96" t="s">
        <v>43</v>
      </c>
      <c r="C32" s="91"/>
    </row>
    <row r="33" spans="1:3" ht="15.75">
      <c r="A33" s="84">
        <f>A32+1</f>
        <v>26</v>
      </c>
      <c r="B33" s="94" t="s">
        <v>37</v>
      </c>
      <c r="C33" s="91">
        <v>205474.46</v>
      </c>
    </row>
    <row r="34" spans="1:3" ht="15.75">
      <c r="A34" s="84">
        <v>27</v>
      </c>
      <c r="B34" s="94" t="s">
        <v>38</v>
      </c>
      <c r="C34" s="91">
        <v>27169.39</v>
      </c>
    </row>
    <row r="35" spans="1:3" ht="15.75">
      <c r="A35" s="84">
        <v>28</v>
      </c>
      <c r="B35" s="94" t="s">
        <v>39</v>
      </c>
      <c r="C35" s="91"/>
    </row>
    <row r="36" spans="1:3" ht="15.75">
      <c r="A36" s="84">
        <f>A35+1</f>
        <v>29</v>
      </c>
      <c r="B36" s="85" t="s">
        <v>155</v>
      </c>
      <c r="C36" s="88">
        <v>7881.7</v>
      </c>
    </row>
    <row r="37" spans="1:3" ht="15.75">
      <c r="A37" s="84">
        <f>A36+1</f>
        <v>30</v>
      </c>
      <c r="B37" s="97" t="s">
        <v>98</v>
      </c>
      <c r="C37" s="88">
        <v>52833.06</v>
      </c>
    </row>
    <row r="38" spans="1:3" ht="15.75">
      <c r="A38" s="84"/>
      <c r="B38" s="90" t="s">
        <v>16</v>
      </c>
      <c r="C38" s="98"/>
    </row>
    <row r="39" spans="1:3" ht="15.75">
      <c r="A39" s="84">
        <v>31</v>
      </c>
      <c r="B39" s="87" t="s">
        <v>72</v>
      </c>
      <c r="C39" s="91">
        <v>327</v>
      </c>
    </row>
    <row r="40" spans="1:3" ht="15.75">
      <c r="A40" s="84">
        <v>32</v>
      </c>
      <c r="B40" s="87" t="s">
        <v>95</v>
      </c>
      <c r="C40" s="91">
        <v>48775.72</v>
      </c>
    </row>
    <row r="41" spans="1:3" ht="15.75">
      <c r="A41" s="84">
        <v>33</v>
      </c>
      <c r="B41" s="85" t="s">
        <v>146</v>
      </c>
      <c r="C41" s="88">
        <v>7966.75</v>
      </c>
    </row>
    <row r="42" spans="1:3" ht="15.75">
      <c r="A42" s="84"/>
      <c r="B42" s="90" t="s">
        <v>16</v>
      </c>
      <c r="C42" s="98"/>
    </row>
    <row r="43" spans="1:3" ht="15.75">
      <c r="A43" s="84">
        <v>34</v>
      </c>
      <c r="B43" s="87" t="s">
        <v>40</v>
      </c>
      <c r="C43" s="91">
        <v>7966.75</v>
      </c>
    </row>
    <row r="44" spans="1:3" ht="15.75">
      <c r="A44" s="84">
        <v>35</v>
      </c>
      <c r="B44" s="85" t="s">
        <v>62</v>
      </c>
      <c r="C44" s="88">
        <v>2030.88</v>
      </c>
    </row>
    <row r="45" spans="1:3" ht="15.75">
      <c r="A45" s="84">
        <f>A44+1</f>
        <v>36</v>
      </c>
      <c r="B45" s="85" t="s">
        <v>153</v>
      </c>
      <c r="C45" s="88"/>
    </row>
    <row r="46" spans="1:3" ht="15.75">
      <c r="A46" s="84">
        <v>37</v>
      </c>
      <c r="B46" s="85" t="s">
        <v>154</v>
      </c>
      <c r="C46" s="88">
        <v>121813.79</v>
      </c>
    </row>
    <row r="47" spans="1:3" ht="21" customHeight="1" thickBot="1">
      <c r="A47" s="131">
        <v>38</v>
      </c>
      <c r="B47" s="99" t="s">
        <v>93</v>
      </c>
      <c r="C47" s="100">
        <f>C4+C16+C27+C36+C37+C41+C44+C45+C46</f>
        <v>1459432.39</v>
      </c>
    </row>
    <row r="48" ht="15.75">
      <c r="A48" s="168"/>
    </row>
    <row r="49" spans="1:2" ht="15.75" customHeight="1">
      <c r="A49" s="210" t="s">
        <v>183</v>
      </c>
      <c r="B49" s="210"/>
    </row>
    <row r="50" spans="1:2" ht="15.75" customHeight="1">
      <c r="A50" s="210" t="s">
        <v>184</v>
      </c>
      <c r="B50" s="210"/>
    </row>
    <row r="51" spans="1:2" ht="15.75">
      <c r="A51" s="210" t="s">
        <v>187</v>
      </c>
      <c r="B51" s="210"/>
    </row>
    <row r="52" ht="15.75">
      <c r="A52" s="101"/>
    </row>
    <row r="53" ht="15.75">
      <c r="A53" s="101"/>
    </row>
    <row r="54" ht="15.75">
      <c r="A54" s="101"/>
    </row>
    <row r="55" ht="15.75">
      <c r="A55" s="101"/>
    </row>
    <row r="56" ht="15.75">
      <c r="A56" s="101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4"/>
  <sheetViews>
    <sheetView zoomScale="75" zoomScaleNormal="75" zoomScalePageLayoutView="0" workbookViewId="0" topLeftCell="A4">
      <selection activeCell="E23" sqref="E22:E23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9.14062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11" t="s">
        <v>173</v>
      </c>
      <c r="B1" s="212"/>
      <c r="C1" s="212"/>
      <c r="D1" s="212"/>
      <c r="E1" s="212"/>
      <c r="F1" s="213"/>
      <c r="G1" s="236"/>
      <c r="H1" s="237"/>
      <c r="I1" s="237"/>
    </row>
    <row r="2" spans="1:6" ht="51" customHeight="1">
      <c r="A2" s="231" t="s">
        <v>178</v>
      </c>
      <c r="B2" s="232"/>
      <c r="C2" s="233" t="s">
        <v>117</v>
      </c>
      <c r="D2" s="234"/>
      <c r="E2" s="234"/>
      <c r="F2" s="235"/>
    </row>
    <row r="3" spans="1:6" ht="27" customHeight="1">
      <c r="A3" s="229" t="s">
        <v>10</v>
      </c>
      <c r="B3" s="242" t="s">
        <v>11</v>
      </c>
      <c r="C3" s="238">
        <v>2016</v>
      </c>
      <c r="D3" s="239"/>
      <c r="E3" s="240">
        <v>2017</v>
      </c>
      <c r="F3" s="241"/>
    </row>
    <row r="4" spans="1:6" ht="73.5" customHeight="1">
      <c r="A4" s="230"/>
      <c r="B4" s="243"/>
      <c r="C4" s="53" t="s">
        <v>44</v>
      </c>
      <c r="D4" s="53" t="s">
        <v>45</v>
      </c>
      <c r="E4" s="53" t="s">
        <v>44</v>
      </c>
      <c r="F4" s="13" t="s">
        <v>46</v>
      </c>
    </row>
    <row r="5" spans="1:6" ht="33.75" customHeight="1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47</v>
      </c>
      <c r="C6" s="77">
        <v>12905</v>
      </c>
      <c r="D6" s="57" t="s">
        <v>15</v>
      </c>
      <c r="E6" s="77">
        <v>7950</v>
      </c>
      <c r="F6" s="46" t="s">
        <v>15</v>
      </c>
    </row>
    <row r="7" spans="1:6" ht="38.25" customHeight="1">
      <c r="A7" s="15">
        <f>A6+1</f>
        <v>2</v>
      </c>
      <c r="B7" s="45" t="s">
        <v>49</v>
      </c>
      <c r="C7" s="57" t="s">
        <v>15</v>
      </c>
      <c r="D7" s="58">
        <v>71</v>
      </c>
      <c r="E7" s="57" t="s">
        <v>15</v>
      </c>
      <c r="F7" s="59">
        <v>52</v>
      </c>
    </row>
    <row r="8" spans="1:6" ht="38.25" customHeight="1">
      <c r="A8" s="15">
        <f>A7+1</f>
        <v>3</v>
      </c>
      <c r="B8" s="45" t="s">
        <v>106</v>
      </c>
      <c r="C8" s="57" t="s">
        <v>15</v>
      </c>
      <c r="D8" s="58">
        <v>10</v>
      </c>
      <c r="E8" s="57" t="s">
        <v>15</v>
      </c>
      <c r="F8" s="59">
        <v>6</v>
      </c>
    </row>
    <row r="9" spans="1:6" ht="42.75" customHeight="1">
      <c r="A9" s="15">
        <f>A8+1</f>
        <v>4</v>
      </c>
      <c r="B9" s="29" t="s">
        <v>105</v>
      </c>
      <c r="C9" s="56">
        <v>-2785</v>
      </c>
      <c r="D9" s="57" t="s">
        <v>15</v>
      </c>
      <c r="E9" s="60">
        <f>+C11</f>
        <v>-5690</v>
      </c>
      <c r="F9" s="46" t="s">
        <v>15</v>
      </c>
    </row>
    <row r="10" spans="1:6" ht="50.25" customHeight="1">
      <c r="A10" s="15">
        <f>A9+1</f>
        <v>5</v>
      </c>
      <c r="B10" s="29" t="s">
        <v>73</v>
      </c>
      <c r="C10" s="77">
        <v>10000</v>
      </c>
      <c r="D10" s="57" t="s">
        <v>15</v>
      </c>
      <c r="E10" s="78">
        <v>19555</v>
      </c>
      <c r="F10" s="46" t="s">
        <v>15</v>
      </c>
    </row>
    <row r="11" spans="1:6" ht="35.25" customHeight="1">
      <c r="A11" s="15">
        <v>6</v>
      </c>
      <c r="B11" s="29" t="s">
        <v>57</v>
      </c>
      <c r="C11" s="61">
        <f>+C9+C10-C6</f>
        <v>-5690</v>
      </c>
      <c r="D11" s="57" t="s">
        <v>15</v>
      </c>
      <c r="E11" s="62">
        <f>+E9+E10-E6</f>
        <v>5915</v>
      </c>
      <c r="F11" s="46" t="s">
        <v>15</v>
      </c>
    </row>
    <row r="12" spans="1:6" ht="36" customHeight="1" thickBot="1">
      <c r="A12" s="16">
        <v>7</v>
      </c>
      <c r="B12" s="39" t="s">
        <v>56</v>
      </c>
      <c r="C12" s="63">
        <f>IF(C6=0,0,C6/D7)</f>
        <v>181.7605633802817</v>
      </c>
      <c r="D12" s="64" t="s">
        <v>15</v>
      </c>
      <c r="E12" s="63">
        <f>IF(E6=0,0,E6/F7)</f>
        <v>152.8846153846154</v>
      </c>
      <c r="F12" s="47" t="s">
        <v>15</v>
      </c>
    </row>
    <row r="13" ht="15.75">
      <c r="B13" s="10"/>
    </row>
    <row r="14" spans="1:2" ht="15.75">
      <c r="A14" s="65" t="s">
        <v>48</v>
      </c>
      <c r="B14" s="66"/>
    </row>
    <row r="15" spans="1:2" ht="15.75">
      <c r="A15" s="65" t="s">
        <v>58</v>
      </c>
      <c r="B15" s="8"/>
    </row>
    <row r="16" spans="1:2" ht="15.75">
      <c r="A16" s="65"/>
      <c r="B16" s="8"/>
    </row>
    <row r="17" spans="1:2" ht="15.75">
      <c r="A17" s="202" t="s">
        <v>190</v>
      </c>
      <c r="B17" s="8"/>
    </row>
    <row r="18" spans="1:2" ht="15.75">
      <c r="A18" s="204" t="s">
        <v>199</v>
      </c>
      <c r="B18" s="8"/>
    </row>
    <row r="19" spans="1:2" ht="15.75">
      <c r="A19" s="204" t="s">
        <v>200</v>
      </c>
      <c r="B19" s="8"/>
    </row>
    <row r="20" spans="1:2" ht="15.75">
      <c r="A20" s="204" t="s">
        <v>201</v>
      </c>
      <c r="B20" s="8"/>
    </row>
    <row r="22" spans="1:2" ht="15.75" customHeight="1">
      <c r="A22" s="210" t="s">
        <v>183</v>
      </c>
      <c r="B22" s="210"/>
    </row>
    <row r="23" spans="1:2" ht="15.75" customHeight="1">
      <c r="A23" s="210" t="s">
        <v>184</v>
      </c>
      <c r="B23" s="210"/>
    </row>
    <row r="24" spans="1:2" ht="15.75">
      <c r="A24" s="210" t="s">
        <v>187</v>
      </c>
      <c r="B24" s="210"/>
    </row>
  </sheetData>
  <sheetProtection/>
  <mergeCells count="11">
    <mergeCell ref="G1:I1"/>
    <mergeCell ref="A1:F1"/>
    <mergeCell ref="C3:D3"/>
    <mergeCell ref="E3:F3"/>
    <mergeCell ref="B3:B4"/>
    <mergeCell ref="A3:A4"/>
    <mergeCell ref="A2:B2"/>
    <mergeCell ref="C2:F2"/>
    <mergeCell ref="A22:B22"/>
    <mergeCell ref="A23:B23"/>
    <mergeCell ref="A24:B24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33"/>
  <sheetViews>
    <sheetView zoomScale="75" zoomScaleNormal="75" zoomScalePageLayoutView="0" workbookViewId="0" topLeftCell="A4">
      <selection activeCell="D30" sqref="D30"/>
    </sheetView>
  </sheetViews>
  <sheetFormatPr defaultColWidth="9.140625" defaultRowHeight="12.75"/>
  <cols>
    <col min="1" max="1" width="9.140625" style="8" customWidth="1"/>
    <col min="2" max="2" width="75.421875" style="33" customWidth="1"/>
    <col min="3" max="6" width="17.28125" style="8" customWidth="1"/>
    <col min="7" max="7" width="66.421875" style="8" customWidth="1"/>
    <col min="8" max="16384" width="9.140625" style="8" customWidth="1"/>
  </cols>
  <sheetData>
    <row r="1" spans="1:6" ht="34.5" customHeight="1" thickBot="1">
      <c r="A1" s="211" t="s">
        <v>174</v>
      </c>
      <c r="B1" s="212"/>
      <c r="C1" s="212"/>
      <c r="D1" s="212"/>
      <c r="E1" s="212"/>
      <c r="F1" s="213"/>
    </row>
    <row r="2" spans="1:6" ht="34.5" customHeight="1">
      <c r="A2" s="247" t="s">
        <v>179</v>
      </c>
      <c r="B2" s="248"/>
      <c r="C2" s="249" t="s">
        <v>136</v>
      </c>
      <c r="D2" s="249"/>
      <c r="E2" s="249"/>
      <c r="F2" s="250"/>
    </row>
    <row r="3" spans="1:6" ht="22.5" customHeight="1">
      <c r="A3" s="255" t="s">
        <v>10</v>
      </c>
      <c r="B3" s="256" t="s">
        <v>11</v>
      </c>
      <c r="C3" s="257">
        <v>2016</v>
      </c>
      <c r="D3" s="257"/>
      <c r="E3" s="257">
        <v>2017</v>
      </c>
      <c r="F3" s="258"/>
    </row>
    <row r="4" spans="1:6" ht="75" customHeight="1">
      <c r="A4" s="255"/>
      <c r="B4" s="256"/>
      <c r="C4" s="5" t="s">
        <v>50</v>
      </c>
      <c r="D4" s="5" t="s">
        <v>51</v>
      </c>
      <c r="E4" s="5" t="s">
        <v>50</v>
      </c>
      <c r="F4" s="13" t="s">
        <v>52</v>
      </c>
    </row>
    <row r="5" spans="1:6" ht="15.75">
      <c r="A5" s="15"/>
      <c r="B5" s="169"/>
      <c r="C5" s="170" t="s">
        <v>1</v>
      </c>
      <c r="D5" s="170" t="s">
        <v>2</v>
      </c>
      <c r="E5" s="170" t="s">
        <v>3</v>
      </c>
      <c r="F5" s="171" t="s">
        <v>5</v>
      </c>
    </row>
    <row r="6" spans="1:6" ht="31.5">
      <c r="A6" s="15">
        <v>1</v>
      </c>
      <c r="B6" s="109" t="s">
        <v>137</v>
      </c>
      <c r="C6" s="172">
        <f>C7+C10+C16+C19+C13</f>
        <v>0</v>
      </c>
      <c r="D6" s="172">
        <f>D7+D10+D16+D19+D13</f>
        <v>0</v>
      </c>
      <c r="E6" s="172">
        <f>E7+E10+E16+E19+E13</f>
        <v>0</v>
      </c>
      <c r="F6" s="173">
        <f>F7+F10+F16+F19+F13</f>
        <v>0</v>
      </c>
    </row>
    <row r="7" spans="1:6" ht="15.75">
      <c r="A7" s="15">
        <v>2</v>
      </c>
      <c r="B7" s="109" t="s">
        <v>138</v>
      </c>
      <c r="C7" s="172">
        <f>SUM(C8:C9)</f>
        <v>0</v>
      </c>
      <c r="D7" s="172">
        <f>SUM(D8:D9)</f>
        <v>0</v>
      </c>
      <c r="E7" s="172">
        <f>SUM(E8:E9)</f>
        <v>0</v>
      </c>
      <c r="F7" s="173">
        <f>SUM(F8:F9)</f>
        <v>0</v>
      </c>
    </row>
    <row r="8" spans="1:6" ht="15.75">
      <c r="A8" s="15">
        <v>3</v>
      </c>
      <c r="B8" s="125" t="s">
        <v>0</v>
      </c>
      <c r="C8" s="174"/>
      <c r="D8" s="174"/>
      <c r="E8" s="174"/>
      <c r="F8" s="175"/>
    </row>
    <row r="9" spans="1:6" ht="18.75">
      <c r="A9" s="15">
        <v>4</v>
      </c>
      <c r="B9" s="125" t="s">
        <v>54</v>
      </c>
      <c r="C9" s="174"/>
      <c r="D9" s="174"/>
      <c r="E9" s="174"/>
      <c r="F9" s="175"/>
    </row>
    <row r="10" spans="1:6" ht="21" customHeight="1">
      <c r="A10" s="15">
        <v>5</v>
      </c>
      <c r="B10" s="109" t="s">
        <v>139</v>
      </c>
      <c r="C10" s="172">
        <f>SUM(C11:C12)</f>
        <v>0</v>
      </c>
      <c r="D10" s="172">
        <f>SUM(D11:D12)</f>
        <v>0</v>
      </c>
      <c r="E10" s="172">
        <f>SUM(E11:E12)</f>
        <v>0</v>
      </c>
      <c r="F10" s="173">
        <f>SUM(F11:F12)</f>
        <v>0</v>
      </c>
    </row>
    <row r="11" spans="1:6" ht="15.75">
      <c r="A11" s="15">
        <v>6</v>
      </c>
      <c r="B11" s="125" t="s">
        <v>0</v>
      </c>
      <c r="C11" s="174"/>
      <c r="D11" s="174"/>
      <c r="E11" s="174"/>
      <c r="F11" s="175"/>
    </row>
    <row r="12" spans="1:6" ht="18.75">
      <c r="A12" s="15">
        <v>7</v>
      </c>
      <c r="B12" s="125" t="s">
        <v>54</v>
      </c>
      <c r="C12" s="174"/>
      <c r="D12" s="174"/>
      <c r="E12" s="174"/>
      <c r="F12" s="175"/>
    </row>
    <row r="13" spans="1:6" ht="15.75">
      <c r="A13" s="15">
        <v>8</v>
      </c>
      <c r="B13" s="18" t="s">
        <v>140</v>
      </c>
      <c r="C13" s="172">
        <f>C14+C15</f>
        <v>0</v>
      </c>
      <c r="D13" s="172">
        <f>D14+D15</f>
        <v>0</v>
      </c>
      <c r="E13" s="172">
        <f>E14+E15</f>
        <v>0</v>
      </c>
      <c r="F13" s="173">
        <f>F14+F15</f>
        <v>0</v>
      </c>
    </row>
    <row r="14" spans="1:6" ht="15.75">
      <c r="A14" s="15">
        <v>9</v>
      </c>
      <c r="B14" s="125" t="s">
        <v>0</v>
      </c>
      <c r="C14" s="174"/>
      <c r="D14" s="174"/>
      <c r="E14" s="174"/>
      <c r="F14" s="175"/>
    </row>
    <row r="15" spans="1:6" ht="18.75">
      <c r="A15" s="15">
        <v>10</v>
      </c>
      <c r="B15" s="125" t="s">
        <v>175</v>
      </c>
      <c r="C15" s="174"/>
      <c r="D15" s="174"/>
      <c r="E15" s="174"/>
      <c r="F15" s="175"/>
    </row>
    <row r="16" spans="1:6" ht="15.75">
      <c r="A16" s="15">
        <v>11</v>
      </c>
      <c r="B16" s="109" t="s">
        <v>147</v>
      </c>
      <c r="C16" s="172">
        <f>SUM(C17:C18)</f>
        <v>0</v>
      </c>
      <c r="D16" s="172">
        <f>SUM(D17:D18)</f>
        <v>0</v>
      </c>
      <c r="E16" s="172">
        <f>SUM(E17:E18)</f>
        <v>0</v>
      </c>
      <c r="F16" s="173">
        <f>SUM(F17:F18)</f>
        <v>0</v>
      </c>
    </row>
    <row r="17" spans="1:6" ht="15.75">
      <c r="A17" s="15">
        <v>12</v>
      </c>
      <c r="B17" s="125" t="s">
        <v>0</v>
      </c>
      <c r="C17" s="174"/>
      <c r="D17" s="174"/>
      <c r="E17" s="174"/>
      <c r="F17" s="175"/>
    </row>
    <row r="18" spans="1:6" ht="18.75">
      <c r="A18" s="15">
        <v>13</v>
      </c>
      <c r="B18" s="125" t="s">
        <v>54</v>
      </c>
      <c r="C18" s="174"/>
      <c r="D18" s="174"/>
      <c r="E18" s="174"/>
      <c r="F18" s="175"/>
    </row>
    <row r="19" spans="1:6" ht="15.75">
      <c r="A19" s="15">
        <v>14</v>
      </c>
      <c r="B19" s="109" t="s">
        <v>141</v>
      </c>
      <c r="C19" s="172">
        <f>SUM(C20:C21)</f>
        <v>0</v>
      </c>
      <c r="D19" s="172">
        <f>SUM(D20:D21)</f>
        <v>0</v>
      </c>
      <c r="E19" s="172">
        <f>SUM(E20:E21)</f>
        <v>0</v>
      </c>
      <c r="F19" s="173">
        <f>SUM(F20:F21)</f>
        <v>0</v>
      </c>
    </row>
    <row r="20" spans="1:6" ht="15.75">
      <c r="A20" s="15">
        <v>15</v>
      </c>
      <c r="B20" s="125" t="s">
        <v>0</v>
      </c>
      <c r="C20" s="174"/>
      <c r="D20" s="174"/>
      <c r="E20" s="174"/>
      <c r="F20" s="175"/>
    </row>
    <row r="21" spans="1:6" ht="18.75">
      <c r="A21" s="15">
        <v>16</v>
      </c>
      <c r="B21" s="165" t="s">
        <v>54</v>
      </c>
      <c r="C21" s="176"/>
      <c r="D21" s="176"/>
      <c r="E21" s="176"/>
      <c r="F21" s="177"/>
    </row>
    <row r="22" spans="1:6" ht="19.5" thickBot="1">
      <c r="A22" s="16">
        <v>17</v>
      </c>
      <c r="B22" s="178" t="s">
        <v>142</v>
      </c>
      <c r="C22" s="179" t="s">
        <v>15</v>
      </c>
      <c r="D22" s="180"/>
      <c r="E22" s="179" t="s">
        <v>15</v>
      </c>
      <c r="F22" s="181"/>
    </row>
    <row r="23" spans="1:6" s="186" customFormat="1" ht="15.75">
      <c r="A23" s="182"/>
      <c r="B23" s="183"/>
      <c r="C23" s="184"/>
      <c r="D23" s="185"/>
      <c r="E23" s="184"/>
      <c r="F23" s="185"/>
    </row>
    <row r="24" spans="1:6" ht="15.75">
      <c r="A24" s="244" t="s">
        <v>53</v>
      </c>
      <c r="B24" s="245"/>
      <c r="C24" s="245"/>
      <c r="D24" s="245"/>
      <c r="E24" s="245"/>
      <c r="F24" s="246"/>
    </row>
    <row r="25" spans="1:6" ht="15.75">
      <c r="A25" s="251" t="s">
        <v>55</v>
      </c>
      <c r="B25" s="252"/>
      <c r="C25" s="252"/>
      <c r="D25" s="252"/>
      <c r="E25" s="252"/>
      <c r="F25" s="253"/>
    </row>
    <row r="26" spans="1:6" ht="15.75">
      <c r="A26" s="254" t="s">
        <v>143</v>
      </c>
      <c r="B26" s="254"/>
      <c r="C26" s="254"/>
      <c r="D26" s="254"/>
      <c r="E26" s="254"/>
      <c r="F26" s="254"/>
    </row>
    <row r="28" ht="15.75">
      <c r="A28" s="202" t="s">
        <v>191</v>
      </c>
    </row>
    <row r="29" ht="15.75">
      <c r="A29" s="203" t="s">
        <v>192</v>
      </c>
    </row>
    <row r="31" spans="1:2" ht="15.75">
      <c r="A31" s="210" t="s">
        <v>183</v>
      </c>
      <c r="B31" s="210"/>
    </row>
    <row r="32" spans="1:2" ht="15.75">
      <c r="A32" s="210" t="s">
        <v>184</v>
      </c>
      <c r="B32" s="210"/>
    </row>
    <row r="33" spans="1:2" ht="15.75">
      <c r="A33" s="210" t="s">
        <v>187</v>
      </c>
      <c r="B33" s="210"/>
    </row>
  </sheetData>
  <sheetProtection/>
  <mergeCells count="13">
    <mergeCell ref="A1:F1"/>
    <mergeCell ref="A3:A4"/>
    <mergeCell ref="B3:B4"/>
    <mergeCell ref="C3:D3"/>
    <mergeCell ref="E3:F3"/>
    <mergeCell ref="A24:F24"/>
    <mergeCell ref="A2:B2"/>
    <mergeCell ref="C2:F2"/>
    <mergeCell ref="A31:B31"/>
    <mergeCell ref="A32:B32"/>
    <mergeCell ref="A33:B33"/>
    <mergeCell ref="A25:F25"/>
    <mergeCell ref="A26:F26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2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9" sqref="B29"/>
    </sheetView>
  </sheetViews>
  <sheetFormatPr defaultColWidth="9.140625" defaultRowHeight="12.75"/>
  <cols>
    <col min="1" max="1" width="9.140625" style="135" customWidth="1"/>
    <col min="2" max="2" width="67.28125" style="137" customWidth="1"/>
    <col min="3" max="4" width="21.57421875" style="136" customWidth="1"/>
    <col min="5" max="5" width="24.8515625" style="136" customWidth="1"/>
    <col min="6" max="6" width="26.421875" style="135" customWidth="1"/>
    <col min="7" max="7" width="16.140625" style="135" customWidth="1"/>
    <col min="8" max="16384" width="9.140625" style="135" customWidth="1"/>
  </cols>
  <sheetData>
    <row r="1" spans="1:6" ht="40.5" customHeight="1" thickBot="1">
      <c r="A1" s="259" t="s">
        <v>176</v>
      </c>
      <c r="B1" s="260"/>
      <c r="C1" s="260"/>
      <c r="D1" s="261"/>
      <c r="E1" s="261"/>
      <c r="F1" s="262"/>
    </row>
    <row r="2" spans="1:6" ht="34.5" customHeight="1" thickBot="1">
      <c r="A2" s="263" t="s">
        <v>180</v>
      </c>
      <c r="B2" s="264"/>
      <c r="C2" s="265"/>
      <c r="D2" s="266"/>
      <c r="E2" s="266"/>
      <c r="F2" s="267"/>
    </row>
    <row r="3" spans="1:6" ht="33" customHeight="1">
      <c r="A3" s="150" t="s">
        <v>10</v>
      </c>
      <c r="B3" s="149" t="s">
        <v>11</v>
      </c>
      <c r="C3" s="269">
        <v>2016</v>
      </c>
      <c r="D3" s="270"/>
      <c r="E3" s="269">
        <v>2017</v>
      </c>
      <c r="F3" s="270"/>
    </row>
    <row r="4" spans="1:6" ht="75" customHeight="1">
      <c r="A4" s="150"/>
      <c r="B4" s="149"/>
      <c r="C4" s="187" t="s">
        <v>162</v>
      </c>
      <c r="D4" s="187" t="s">
        <v>163</v>
      </c>
      <c r="E4" s="187" t="s">
        <v>162</v>
      </c>
      <c r="F4" s="188" t="s">
        <v>163</v>
      </c>
    </row>
    <row r="5" spans="1:6" ht="22.5" customHeight="1" thickBot="1">
      <c r="A5" s="148"/>
      <c r="B5" s="147"/>
      <c r="C5" s="189" t="s">
        <v>1</v>
      </c>
      <c r="D5" s="189" t="s">
        <v>2</v>
      </c>
      <c r="E5" s="190" t="s">
        <v>3</v>
      </c>
      <c r="F5" s="191" t="s">
        <v>5</v>
      </c>
    </row>
    <row r="6" spans="1:6" s="138" customFormat="1" ht="31.5">
      <c r="A6" s="146">
        <v>1</v>
      </c>
      <c r="B6" s="145" t="s">
        <v>113</v>
      </c>
      <c r="C6" s="192"/>
      <c r="D6" s="192">
        <v>0</v>
      </c>
      <c r="E6" s="193">
        <f>C9</f>
        <v>0</v>
      </c>
      <c r="F6" s="194">
        <f>D9</f>
        <v>0</v>
      </c>
    </row>
    <row r="7" spans="1:6" ht="36" customHeight="1">
      <c r="A7" s="144">
        <v>2</v>
      </c>
      <c r="B7" s="143" t="s">
        <v>164</v>
      </c>
      <c r="C7" s="192"/>
      <c r="D7" s="192">
        <v>12642</v>
      </c>
      <c r="E7" s="192"/>
      <c r="F7" s="195">
        <v>10626</v>
      </c>
    </row>
    <row r="8" spans="1:6" ht="24.75" customHeight="1">
      <c r="A8" s="144">
        <v>3</v>
      </c>
      <c r="B8" s="143" t="s">
        <v>116</v>
      </c>
      <c r="C8" s="192"/>
      <c r="D8" s="192">
        <v>12642</v>
      </c>
      <c r="E8" s="192"/>
      <c r="F8" s="195">
        <v>10626</v>
      </c>
    </row>
    <row r="9" spans="1:6" ht="39.75" customHeight="1">
      <c r="A9" s="144">
        <v>4</v>
      </c>
      <c r="B9" s="143" t="s">
        <v>115</v>
      </c>
      <c r="C9" s="193">
        <f>C6+C7-C8</f>
        <v>0</v>
      </c>
      <c r="D9" s="193">
        <f>D6+D7-D8</f>
        <v>0</v>
      </c>
      <c r="E9" s="193">
        <f>E6+E7-E8</f>
        <v>0</v>
      </c>
      <c r="F9" s="194"/>
    </row>
    <row r="10" spans="1:6" ht="29.25" customHeight="1" thickBot="1">
      <c r="A10" s="142">
        <v>5</v>
      </c>
      <c r="B10" s="141" t="s">
        <v>100</v>
      </c>
      <c r="C10" s="196"/>
      <c r="D10" s="196">
        <v>37</v>
      </c>
      <c r="E10" s="196"/>
      <c r="F10" s="197">
        <v>35</v>
      </c>
    </row>
    <row r="11" spans="1:7" ht="21" customHeight="1">
      <c r="A11" s="140"/>
      <c r="B11" s="139"/>
      <c r="C11" s="135"/>
      <c r="D11" s="135"/>
      <c r="E11" s="135"/>
      <c r="G11" s="138"/>
    </row>
    <row r="12" spans="1:6" ht="15.75">
      <c r="A12" s="268" t="s">
        <v>114</v>
      </c>
      <c r="B12" s="268"/>
      <c r="C12" s="268"/>
      <c r="D12" s="268"/>
      <c r="E12" s="268"/>
      <c r="F12" s="268"/>
    </row>
    <row r="13" spans="1:6" ht="15.75">
      <c r="A13" s="271" t="s">
        <v>134</v>
      </c>
      <c r="B13" s="272"/>
      <c r="C13" s="272"/>
      <c r="D13" s="272"/>
      <c r="E13" s="272"/>
      <c r="F13" s="273"/>
    </row>
    <row r="14" spans="1:6" ht="15.75">
      <c r="A14" s="271" t="s">
        <v>135</v>
      </c>
      <c r="B14" s="272"/>
      <c r="C14" s="272"/>
      <c r="D14" s="272"/>
      <c r="E14" s="272"/>
      <c r="F14" s="273"/>
    </row>
    <row r="16" spans="1:4" s="1" customFormat="1" ht="18.75" customHeight="1">
      <c r="A16" s="202" t="s">
        <v>193</v>
      </c>
      <c r="B16" s="33"/>
      <c r="C16" s="69"/>
      <c r="D16" s="69"/>
    </row>
    <row r="17" spans="1:4" s="1" customFormat="1" ht="18.75" customHeight="1">
      <c r="A17" s="203" t="s">
        <v>194</v>
      </c>
      <c r="B17" s="33"/>
      <c r="C17" s="69"/>
      <c r="D17" s="69"/>
    </row>
    <row r="18" spans="1:4" s="1" customFormat="1" ht="18.75" customHeight="1">
      <c r="A18" s="203" t="s">
        <v>195</v>
      </c>
      <c r="B18" s="33"/>
      <c r="C18" s="69"/>
      <c r="D18" s="69"/>
    </row>
    <row r="19" spans="1:4" s="1" customFormat="1" ht="18.75">
      <c r="A19" s="203" t="s">
        <v>196</v>
      </c>
      <c r="B19" s="33"/>
      <c r="C19" s="69"/>
      <c r="D19" s="69"/>
    </row>
    <row r="20" spans="1:4" s="1" customFormat="1" ht="18.75">
      <c r="A20" s="8"/>
      <c r="B20" s="33"/>
      <c r="C20" s="69"/>
      <c r="D20" s="69"/>
    </row>
    <row r="21" spans="1:4" s="1" customFormat="1" ht="18.75">
      <c r="A21" s="210" t="s">
        <v>183</v>
      </c>
      <c r="B21" s="210"/>
      <c r="C21" s="69"/>
      <c r="D21" s="69"/>
    </row>
    <row r="22" spans="1:2" ht="18.75">
      <c r="A22" s="210" t="s">
        <v>184</v>
      </c>
      <c r="B22" s="210"/>
    </row>
    <row r="23" spans="1:2" ht="18.75">
      <c r="A23" s="210" t="s">
        <v>187</v>
      </c>
      <c r="B23" s="210"/>
    </row>
  </sheetData>
  <sheetProtection/>
  <mergeCells count="10">
    <mergeCell ref="A21:B21"/>
    <mergeCell ref="A22:B22"/>
    <mergeCell ref="A23:B23"/>
    <mergeCell ref="A1:F1"/>
    <mergeCell ref="A2:F2"/>
    <mergeCell ref="A12:F12"/>
    <mergeCell ref="E3:F3"/>
    <mergeCell ref="A13:F13"/>
    <mergeCell ref="A14:F14"/>
    <mergeCell ref="C3:D3"/>
  </mergeCells>
  <printOptions horizontalCentered="1"/>
  <pageMargins left="0.7480314960629921" right="0.7480314960629921" top="0.64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Zdenka Bohusova</cp:lastModifiedBy>
  <cp:lastPrinted>2018-04-26T09:45:13Z</cp:lastPrinted>
  <dcterms:created xsi:type="dcterms:W3CDTF">2002-06-05T18:53:25Z</dcterms:created>
  <dcterms:modified xsi:type="dcterms:W3CDTF">2018-04-26T10:30:37Z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