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0" windowWidth="20730" windowHeight="9195" tabRatio="1000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konania'!$A$1:$B$10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62913"/>
  <fileRecoveryPr repairLoad="1"/>
</workbook>
</file>

<file path=xl/calcChain.xml><?xml version="1.0" encoding="utf-8"?>
<calcChain xmlns="http://schemas.openxmlformats.org/spreadsheetml/2006/main">
  <c r="F66" i="6"/>
  <c r="F18" i="3"/>
  <c r="F17"/>
  <c r="F16"/>
  <c r="F15"/>
  <c r="F19" s="1"/>
  <c r="F14"/>
  <c r="F9"/>
  <c r="B21" i="19" l="1"/>
  <c r="B6" i="13" l="1"/>
  <c r="H6"/>
  <c r="B7"/>
  <c r="H7"/>
  <c r="B8"/>
  <c r="H8"/>
  <c r="B9"/>
  <c r="H9"/>
  <c r="B10"/>
  <c r="H10"/>
  <c r="B11"/>
  <c r="H11"/>
  <c r="B12"/>
  <c r="H12"/>
  <c r="B13"/>
  <c r="H13"/>
  <c r="B14"/>
  <c r="H14"/>
  <c r="H5"/>
  <c r="B5"/>
  <c r="H4"/>
  <c r="B4"/>
  <c r="B20"/>
  <c r="D15" l="1"/>
  <c r="D19" s="1"/>
  <c r="E15"/>
  <c r="E19" s="1"/>
  <c r="F15"/>
  <c r="F19" s="1"/>
  <c r="G15"/>
  <c r="I15"/>
  <c r="J15"/>
  <c r="K15"/>
  <c r="L15"/>
  <c r="M15"/>
  <c r="C7" i="18"/>
  <c r="D7"/>
  <c r="E7"/>
  <c r="G19" i="13" l="1"/>
  <c r="L19"/>
  <c r="J19"/>
  <c r="M19"/>
  <c r="K19"/>
  <c r="H15"/>
  <c r="I19"/>
  <c r="K32" i="1"/>
  <c r="L32"/>
  <c r="K5"/>
  <c r="L5"/>
  <c r="K6"/>
  <c r="L6"/>
  <c r="K7"/>
  <c r="L7"/>
  <c r="K9"/>
  <c r="L9"/>
  <c r="K10"/>
  <c r="L10"/>
  <c r="K11"/>
  <c r="L11"/>
  <c r="K12"/>
  <c r="L12"/>
  <c r="K14"/>
  <c r="L14"/>
  <c r="K15"/>
  <c r="L15"/>
  <c r="K16"/>
  <c r="L16"/>
  <c r="K17"/>
  <c r="L17"/>
  <c r="K19"/>
  <c r="L19"/>
  <c r="K20"/>
  <c r="L20"/>
  <c r="K21"/>
  <c r="L21"/>
  <c r="K22"/>
  <c r="L22"/>
  <c r="K24"/>
  <c r="L24"/>
  <c r="K25"/>
  <c r="L25"/>
  <c r="K26"/>
  <c r="L26"/>
  <c r="K27"/>
  <c r="L27"/>
  <c r="K29"/>
  <c r="L29"/>
  <c r="K30"/>
  <c r="L30"/>
  <c r="K31"/>
  <c r="L31"/>
  <c r="L4"/>
  <c r="K4"/>
  <c r="C34" i="2"/>
  <c r="J34"/>
  <c r="J33"/>
  <c r="G28"/>
  <c r="H28"/>
  <c r="I28"/>
  <c r="J28"/>
  <c r="G23"/>
  <c r="H23"/>
  <c r="I23"/>
  <c r="J23"/>
  <c r="J18"/>
  <c r="G18"/>
  <c r="H18"/>
  <c r="I18"/>
  <c r="G13"/>
  <c r="H13"/>
  <c r="I13"/>
  <c r="J13"/>
  <c r="G33"/>
  <c r="H33"/>
  <c r="I33"/>
  <c r="G34"/>
  <c r="H34"/>
  <c r="I34"/>
  <c r="G35"/>
  <c r="H35"/>
  <c r="I35"/>
  <c r="J35"/>
  <c r="G36"/>
  <c r="H36"/>
  <c r="I36"/>
  <c r="J36"/>
  <c r="G37"/>
  <c r="H37"/>
  <c r="I37"/>
  <c r="J37"/>
  <c r="F28"/>
  <c r="F37"/>
  <c r="K5"/>
  <c r="L5"/>
  <c r="K6"/>
  <c r="L6"/>
  <c r="K7"/>
  <c r="L7"/>
  <c r="K9"/>
  <c r="L9"/>
  <c r="K10"/>
  <c r="L10"/>
  <c r="K11"/>
  <c r="L11"/>
  <c r="K12"/>
  <c r="L12"/>
  <c r="K14"/>
  <c r="L14"/>
  <c r="K15"/>
  <c r="L15"/>
  <c r="K16"/>
  <c r="L16"/>
  <c r="K17"/>
  <c r="L17"/>
  <c r="K19"/>
  <c r="L19"/>
  <c r="K20"/>
  <c r="L20"/>
  <c r="K21"/>
  <c r="L21"/>
  <c r="K22"/>
  <c r="L22"/>
  <c r="K24"/>
  <c r="L24"/>
  <c r="K25"/>
  <c r="L25"/>
  <c r="K26"/>
  <c r="L26"/>
  <c r="K27"/>
  <c r="L27"/>
  <c r="K29"/>
  <c r="L29"/>
  <c r="K30"/>
  <c r="L30"/>
  <c r="K31"/>
  <c r="L31"/>
  <c r="K32"/>
  <c r="L32"/>
  <c r="G8"/>
  <c r="G38" s="1"/>
  <c r="H8"/>
  <c r="H38" s="1"/>
  <c r="I8"/>
  <c r="I38" s="1"/>
  <c r="J8"/>
  <c r="J38" s="1"/>
  <c r="L4"/>
  <c r="K4"/>
  <c r="J16" i="13" l="1"/>
  <c r="L16"/>
  <c r="K16"/>
  <c r="M16"/>
  <c r="I16"/>
  <c r="H19"/>
  <c r="G22" i="16"/>
  <c r="G11"/>
  <c r="G24" s="1"/>
  <c r="G25" s="1"/>
  <c r="B22"/>
  <c r="B11"/>
  <c r="G22" i="15"/>
  <c r="G11"/>
  <c r="G24" s="1"/>
  <c r="G25" s="1"/>
  <c r="B22"/>
  <c r="B11"/>
  <c r="G33" i="1"/>
  <c r="H33"/>
  <c r="I33"/>
  <c r="J33"/>
  <c r="G34"/>
  <c r="H34"/>
  <c r="I34"/>
  <c r="J34"/>
  <c r="G35"/>
  <c r="H35"/>
  <c r="I35"/>
  <c r="J35"/>
  <c r="G36"/>
  <c r="H36"/>
  <c r="I36"/>
  <c r="J36"/>
  <c r="G37"/>
  <c r="H37"/>
  <c r="I37"/>
  <c r="J37"/>
  <c r="G28"/>
  <c r="H28"/>
  <c r="I28"/>
  <c r="J28"/>
  <c r="G23"/>
  <c r="H23"/>
  <c r="I23"/>
  <c r="J23"/>
  <c r="G18"/>
  <c r="H18"/>
  <c r="I18"/>
  <c r="J18"/>
  <c r="G13"/>
  <c r="H13"/>
  <c r="I13"/>
  <c r="J13"/>
  <c r="G8"/>
  <c r="H8"/>
  <c r="I8"/>
  <c r="J8"/>
  <c r="B24" i="16" l="1"/>
  <c r="B25" s="1"/>
  <c r="B24" i="15"/>
  <c r="B25" s="1"/>
  <c r="J38" i="1"/>
  <c r="I38"/>
  <c r="H38"/>
  <c r="G38"/>
  <c r="K10" i="9"/>
  <c r="H10"/>
  <c r="I10"/>
  <c r="I6" i="19" l="1"/>
  <c r="H6"/>
  <c r="G6"/>
  <c r="F6"/>
  <c r="I66" i="5"/>
  <c r="I66" i="4"/>
  <c r="H66"/>
  <c r="G66"/>
  <c r="F66"/>
  <c r="B8" i="7"/>
  <c r="B15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B18"/>
  <c r="C18"/>
  <c r="D18"/>
  <c r="E18"/>
  <c r="F18"/>
  <c r="G18"/>
  <c r="G15"/>
  <c r="G8"/>
  <c r="D8"/>
  <c r="C33" i="1"/>
  <c r="D33"/>
  <c r="E33"/>
  <c r="F33"/>
  <c r="F28"/>
  <c r="E28"/>
  <c r="D28"/>
  <c r="L28" s="1"/>
  <c r="C28"/>
  <c r="K28" s="1"/>
  <c r="F23"/>
  <c r="E23"/>
  <c r="D23"/>
  <c r="L23" s="1"/>
  <c r="C23"/>
  <c r="K23" s="1"/>
  <c r="F18"/>
  <c r="E18"/>
  <c r="D18"/>
  <c r="L18" s="1"/>
  <c r="C18"/>
  <c r="K18" s="1"/>
  <c r="F13"/>
  <c r="E13"/>
  <c r="D13"/>
  <c r="L13" s="1"/>
  <c r="C13"/>
  <c r="K13" s="1"/>
  <c r="F8"/>
  <c r="E8"/>
  <c r="D8"/>
  <c r="C8"/>
  <c r="G22" i="7" l="1"/>
  <c r="B22"/>
  <c r="L8" i="1"/>
  <c r="K8"/>
  <c r="L33"/>
  <c r="K33"/>
  <c r="D11" i="16"/>
  <c r="C11"/>
  <c r="D22"/>
  <c r="E22"/>
  <c r="F22"/>
  <c r="H22"/>
  <c r="I22"/>
  <c r="J22"/>
  <c r="K22"/>
  <c r="C22"/>
  <c r="C35" i="2" l="1"/>
  <c r="D35"/>
  <c r="E35"/>
  <c r="F35"/>
  <c r="C36"/>
  <c r="D36"/>
  <c r="E36"/>
  <c r="F36"/>
  <c r="C37"/>
  <c r="D37"/>
  <c r="L37" s="1"/>
  <c r="E37"/>
  <c r="D34"/>
  <c r="E34"/>
  <c r="K34" s="1"/>
  <c r="F34"/>
  <c r="F33"/>
  <c r="E33"/>
  <c r="D33"/>
  <c r="L33" s="1"/>
  <c r="C33"/>
  <c r="K33" s="1"/>
  <c r="E28"/>
  <c r="D28"/>
  <c r="L28" s="1"/>
  <c r="C28"/>
  <c r="K28" s="1"/>
  <c r="F23"/>
  <c r="E23"/>
  <c r="D23"/>
  <c r="L23" s="1"/>
  <c r="C23"/>
  <c r="K23" s="1"/>
  <c r="F18"/>
  <c r="E18"/>
  <c r="D18"/>
  <c r="L18" s="1"/>
  <c r="C18"/>
  <c r="K18" s="1"/>
  <c r="F13"/>
  <c r="E13"/>
  <c r="D13"/>
  <c r="L13" s="1"/>
  <c r="C13"/>
  <c r="K13" s="1"/>
  <c r="D8"/>
  <c r="E8"/>
  <c r="E38" s="1"/>
  <c r="F8"/>
  <c r="F38" s="1"/>
  <c r="C8"/>
  <c r="D37" i="1"/>
  <c r="E37"/>
  <c r="F37"/>
  <c r="D36"/>
  <c r="E36"/>
  <c r="F36"/>
  <c r="C37"/>
  <c r="K37" s="1"/>
  <c r="C36"/>
  <c r="K36" s="1"/>
  <c r="D35"/>
  <c r="E35"/>
  <c r="F35"/>
  <c r="C35"/>
  <c r="D34"/>
  <c r="E34"/>
  <c r="E38" s="1"/>
  <c r="F34"/>
  <c r="C34"/>
  <c r="K34" s="1"/>
  <c r="C12" i="19"/>
  <c r="B12"/>
  <c r="B6"/>
  <c r="E6" s="1"/>
  <c r="C20" i="10"/>
  <c r="D20"/>
  <c r="B20"/>
  <c r="C10"/>
  <c r="C22" s="1"/>
  <c r="C23" s="1"/>
  <c r="D10"/>
  <c r="D22" s="1"/>
  <c r="D23" s="1"/>
  <c r="B10"/>
  <c r="B22" s="1"/>
  <c r="B23" s="1"/>
  <c r="C20" i="9"/>
  <c r="D20"/>
  <c r="E20"/>
  <c r="F20"/>
  <c r="G20"/>
  <c r="J20"/>
  <c r="K20"/>
  <c r="K22" s="1"/>
  <c r="K23" s="1"/>
  <c r="B20"/>
  <c r="C10"/>
  <c r="D10"/>
  <c r="D22" s="1"/>
  <c r="D23" s="1"/>
  <c r="E10"/>
  <c r="E22" s="1"/>
  <c r="E23" s="1"/>
  <c r="F10"/>
  <c r="F22" s="1"/>
  <c r="F23" s="1"/>
  <c r="G10"/>
  <c r="J10"/>
  <c r="B10"/>
  <c r="F7" i="18"/>
  <c r="H7"/>
  <c r="K7"/>
  <c r="B7"/>
  <c r="D24" i="16"/>
  <c r="D25" s="1"/>
  <c r="E11"/>
  <c r="E24" s="1"/>
  <c r="E25" s="1"/>
  <c r="F11"/>
  <c r="F24" s="1"/>
  <c r="F25" s="1"/>
  <c r="H11"/>
  <c r="H24" s="1"/>
  <c r="H25" s="1"/>
  <c r="I11"/>
  <c r="I24" s="1"/>
  <c r="I25" s="1"/>
  <c r="J11"/>
  <c r="J24" s="1"/>
  <c r="J25" s="1"/>
  <c r="K11"/>
  <c r="K24" s="1"/>
  <c r="K25" s="1"/>
  <c r="C24"/>
  <c r="C25" s="1"/>
  <c r="C15" i="13"/>
  <c r="D22" i="15"/>
  <c r="E22"/>
  <c r="F22"/>
  <c r="H22"/>
  <c r="I22"/>
  <c r="J22"/>
  <c r="K22"/>
  <c r="C22"/>
  <c r="D11"/>
  <c r="E11"/>
  <c r="F11"/>
  <c r="H11"/>
  <c r="I11"/>
  <c r="J11"/>
  <c r="K11"/>
  <c r="C11"/>
  <c r="F111" i="6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I98"/>
  <c r="H98"/>
  <c r="G98"/>
  <c r="F98"/>
  <c r="F92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B125"/>
  <c r="C125"/>
  <c r="D125"/>
  <c r="E125"/>
  <c r="C93"/>
  <c r="D93"/>
  <c r="E93"/>
  <c r="B93"/>
  <c r="C62"/>
  <c r="D62"/>
  <c r="H62" s="1"/>
  <c r="E62"/>
  <c r="F62"/>
  <c r="B62"/>
  <c r="C31"/>
  <c r="D31"/>
  <c r="E31"/>
  <c r="F31"/>
  <c r="I31" s="1"/>
  <c r="B31"/>
  <c r="J31" s="1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I66"/>
  <c r="H66"/>
  <c r="G66"/>
  <c r="J35"/>
  <c r="I35"/>
  <c r="H35"/>
  <c r="G35"/>
  <c r="J4"/>
  <c r="I4"/>
  <c r="H4"/>
  <c r="G4"/>
  <c r="F111" i="5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G97"/>
  <c r="H97"/>
  <c r="I97"/>
  <c r="F97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H66"/>
  <c r="G66"/>
  <c r="F66"/>
  <c r="C124"/>
  <c r="D124"/>
  <c r="E124"/>
  <c r="C93"/>
  <c r="D93"/>
  <c r="E93"/>
  <c r="C62"/>
  <c r="D62"/>
  <c r="E62"/>
  <c r="H62" s="1"/>
  <c r="F62"/>
  <c r="B124"/>
  <c r="B93"/>
  <c r="B62"/>
  <c r="G62" s="1"/>
  <c r="G61"/>
  <c r="H61"/>
  <c r="I61"/>
  <c r="J61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J35"/>
  <c r="I35"/>
  <c r="H35"/>
  <c r="G35"/>
  <c r="C31"/>
  <c r="D31"/>
  <c r="E31"/>
  <c r="F31"/>
  <c r="B31"/>
  <c r="G28"/>
  <c r="H28"/>
  <c r="I28"/>
  <c r="J28"/>
  <c r="G29"/>
  <c r="H29"/>
  <c r="I29"/>
  <c r="J29"/>
  <c r="G30"/>
  <c r="H30"/>
  <c r="I30"/>
  <c r="J30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J4"/>
  <c r="I4"/>
  <c r="H4"/>
  <c r="G4"/>
  <c r="F77" i="4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C93"/>
  <c r="D93"/>
  <c r="E93"/>
  <c r="B93"/>
  <c r="C62"/>
  <c r="D62"/>
  <c r="E62"/>
  <c r="H62" s="1"/>
  <c r="F62"/>
  <c r="J62" s="1"/>
  <c r="B62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H35"/>
  <c r="G35"/>
  <c r="J35"/>
  <c r="I35"/>
  <c r="C31"/>
  <c r="D31"/>
  <c r="E31"/>
  <c r="H31" s="1"/>
  <c r="F31"/>
  <c r="H28"/>
  <c r="I28"/>
  <c r="J28"/>
  <c r="H29"/>
  <c r="I29"/>
  <c r="J29"/>
  <c r="H30"/>
  <c r="I30"/>
  <c r="J30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J4"/>
  <c r="I4"/>
  <c r="H4"/>
  <c r="G4"/>
  <c r="C22" i="7"/>
  <c r="D22"/>
  <c r="E22"/>
  <c r="F22"/>
  <c r="C15"/>
  <c r="D15"/>
  <c r="E15"/>
  <c r="F15"/>
  <c r="C8"/>
  <c r="E8"/>
  <c r="F8"/>
  <c r="I62" i="6" l="1"/>
  <c r="H31"/>
  <c r="G31"/>
  <c r="J22" i="9"/>
  <c r="J23" s="1"/>
  <c r="G22"/>
  <c r="G23" s="1"/>
  <c r="C22"/>
  <c r="C23" s="1"/>
  <c r="B22"/>
  <c r="B23" s="1"/>
  <c r="G62" i="6"/>
  <c r="G31" i="5"/>
  <c r="G62" i="4"/>
  <c r="I62"/>
  <c r="K35" i="1"/>
  <c r="I31" i="5"/>
  <c r="L34" i="1"/>
  <c r="L35"/>
  <c r="L36"/>
  <c r="L37"/>
  <c r="C38" i="2"/>
  <c r="K38" s="1"/>
  <c r="K8"/>
  <c r="D38"/>
  <c r="L38" s="1"/>
  <c r="L8"/>
  <c r="L34"/>
  <c r="K37"/>
  <c r="L36"/>
  <c r="K36"/>
  <c r="L35"/>
  <c r="K35"/>
  <c r="B15" i="13"/>
  <c r="G16" s="1"/>
  <c r="C19"/>
  <c r="H16"/>
  <c r="H20" s="1"/>
  <c r="C38" i="1"/>
  <c r="K38" s="1"/>
  <c r="F38"/>
  <c r="D38"/>
  <c r="D6" i="19"/>
  <c r="C6"/>
  <c r="I62" i="5"/>
  <c r="I93" i="4"/>
  <c r="G93"/>
  <c r="I31"/>
  <c r="F93"/>
  <c r="H93"/>
  <c r="F124" i="5"/>
  <c r="H93"/>
  <c r="I124"/>
  <c r="G124"/>
  <c r="H31"/>
  <c r="F93"/>
  <c r="I93"/>
  <c r="G93"/>
  <c r="H124"/>
  <c r="F93" i="6"/>
  <c r="H93"/>
  <c r="I125"/>
  <c r="G125"/>
  <c r="I93"/>
  <c r="G93"/>
  <c r="H125"/>
  <c r="F125"/>
  <c r="J31" i="5"/>
  <c r="J62" i="6"/>
  <c r="J62" i="5"/>
  <c r="K24" i="15"/>
  <c r="K25" s="1"/>
  <c r="J24"/>
  <c r="J25" s="1"/>
  <c r="I24"/>
  <c r="I25" s="1"/>
  <c r="H24"/>
  <c r="H25" s="1"/>
  <c r="F24"/>
  <c r="F25" s="1"/>
  <c r="E24"/>
  <c r="E25" s="1"/>
  <c r="D24"/>
  <c r="D25" s="1"/>
  <c r="C24"/>
  <c r="C25" s="1"/>
  <c r="K18" i="3"/>
  <c r="J18"/>
  <c r="I18"/>
  <c r="H18"/>
  <c r="G18"/>
  <c r="E18"/>
  <c r="D18"/>
  <c r="C18"/>
  <c r="K17"/>
  <c r="J17"/>
  <c r="I17"/>
  <c r="H17"/>
  <c r="G17"/>
  <c r="E17"/>
  <c r="D17"/>
  <c r="C17"/>
  <c r="K16"/>
  <c r="J16"/>
  <c r="I16"/>
  <c r="H16"/>
  <c r="G16"/>
  <c r="E16"/>
  <c r="D16"/>
  <c r="C16"/>
  <c r="K15"/>
  <c r="J15"/>
  <c r="I15"/>
  <c r="H15"/>
  <c r="G15"/>
  <c r="E15"/>
  <c r="D15"/>
  <c r="C15"/>
  <c r="K14"/>
  <c r="J14"/>
  <c r="I14"/>
  <c r="H14"/>
  <c r="G14"/>
  <c r="E14"/>
  <c r="D14"/>
  <c r="C14"/>
  <c r="K9"/>
  <c r="J9"/>
  <c r="I9"/>
  <c r="H9"/>
  <c r="G9"/>
  <c r="E9"/>
  <c r="D9"/>
  <c r="C9"/>
  <c r="K19"/>
  <c r="J19"/>
  <c r="I19"/>
  <c r="H19"/>
  <c r="G30" i="4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B31"/>
  <c r="G5"/>
  <c r="E19" i="3" l="1"/>
  <c r="G19"/>
  <c r="D19"/>
  <c r="C19"/>
  <c r="L38" i="1"/>
  <c r="C16" i="13"/>
  <c r="C20" s="1"/>
  <c r="I20"/>
  <c r="L20"/>
  <c r="J20"/>
  <c r="M20"/>
  <c r="K20"/>
  <c r="E16"/>
  <c r="E20" s="1"/>
  <c r="F16"/>
  <c r="F20" s="1"/>
  <c r="G20"/>
  <c r="D16"/>
  <c r="D20" s="1"/>
  <c r="B19"/>
  <c r="G31" i="4"/>
  <c r="J31"/>
</calcChain>
</file>

<file path=xl/sharedStrings.xml><?xml version="1.0" encoding="utf-8"?>
<sst xmlns="http://schemas.openxmlformats.org/spreadsheetml/2006/main" count="845" uniqueCount="385">
  <si>
    <t>Tabuľková príloha
k výročnej správe o činnosti vysokej školy za rok 2020</t>
  </si>
  <si>
    <t>Vysoká škola:</t>
  </si>
  <si>
    <t>Zoznam tabuliek</t>
  </si>
  <si>
    <t>Tabuľka č. 1:</t>
  </si>
  <si>
    <t>Počet študentov vysokej školy k 31. 10. 2020</t>
  </si>
  <si>
    <t>Tabuľka č. 1a:</t>
  </si>
  <si>
    <t>Vývoj počtu študentov (stav k 31. 10. daného roka)</t>
  </si>
  <si>
    <t>Tabuľka č. 2</t>
  </si>
  <si>
    <t>Počet študentov, ktorí riadne skončili štúdium v akademickom roku 2019/2020</t>
  </si>
  <si>
    <t>Tabuľka č.3a:</t>
  </si>
  <si>
    <t>Prijímacie konanie na študijné programy v prvom stupni a v spojenom prvom a druhom stupni v roku 2020</t>
  </si>
  <si>
    <t>Tabuľka č.3b:</t>
  </si>
  <si>
    <t>Prijímacie konanie na študijné programy v druhom stupni v roku 2020</t>
  </si>
  <si>
    <t>Tabuľka č.3c:</t>
  </si>
  <si>
    <t>Prijímacie konanie na študijné programy v treťom stupni v roku 2020</t>
  </si>
  <si>
    <t>Tabuľka č. 4:</t>
  </si>
  <si>
    <t>Počet študentov uhrádzajúcich školné (ak. rok 2019/2020)</t>
  </si>
  <si>
    <t>Tabuľka č. 5:</t>
  </si>
  <si>
    <t>Podiel riadne skončených štúdií na celkovom počte začatých štúdií v danom akademickom roku k 31. 12. 2020</t>
  </si>
  <si>
    <t>Tabuľka č. 6:</t>
  </si>
  <si>
    <t>Prehľad akademických mobilít - študenti v akademickom roku 2019/2020 a porovnanie s akademickým rokom 2018/2019</t>
  </si>
  <si>
    <t>Tabuľka č. 7:</t>
  </si>
  <si>
    <t>Zoznam predložených návrhov na vymenovanie za profesora v roku 2020</t>
  </si>
  <si>
    <t>Tabuľka č. 8:</t>
  </si>
  <si>
    <t>Zoznam vymenovaných docentov za rok 2020</t>
  </si>
  <si>
    <t>Tabuľka č. 9:</t>
  </si>
  <si>
    <t>Výberové konania na miesta vysokoškolských učiteľov uskutočnené v roku 2020</t>
  </si>
  <si>
    <t>Tabuľka č. 10:</t>
  </si>
  <si>
    <t>Kvalifikačná štruktúra vysokoškolských učiteľov</t>
  </si>
  <si>
    <t>Tabuľka č. 11:</t>
  </si>
  <si>
    <t>Prehľad akademických mobilít - zamestnanci v akademickom roku 2019/2020 a porovnanie s akademickým rokom 2018/2019</t>
  </si>
  <si>
    <t>Tabuľka č. 12:</t>
  </si>
  <si>
    <t>Informácie o záverečných prácach a rigoróznych prácach predložených na obhajobu v roku 2020</t>
  </si>
  <si>
    <t>Tabuľka č. 13:</t>
  </si>
  <si>
    <t>Publikačná činnosť vysokej školy za rok 2020 a porovnanie s rokom 2019</t>
  </si>
  <si>
    <t>Tabuľka č. 14:</t>
  </si>
  <si>
    <t>Umelecká činnosť vysokej školy za rok 2020 a porovnanie s rokom 2019</t>
  </si>
  <si>
    <t>Tabuľka č. 15:</t>
  </si>
  <si>
    <t xml:space="preserve">Zoznam akreditovaných študijných programov k 31. 12. 2020
</t>
  </si>
  <si>
    <t>Tabuľka č. 16:</t>
  </si>
  <si>
    <t>Zoznam študijných programov - odňatie priznaného práva, skončenie platnosti priznaného práva alebo zrušenie študijného programu v roku 2020</t>
  </si>
  <si>
    <t>Tabuľka č. 17:</t>
  </si>
  <si>
    <t>Zoznam udelených akreditácií  habilitačného konania a inauguračného konania  k 31. 12. 2020</t>
  </si>
  <si>
    <t>Tabuľka č. 18:</t>
  </si>
  <si>
    <t>Zoznam odňatých akreditácií habilitačného konania a inauguračného konania v roku 2020</t>
  </si>
  <si>
    <t>Tabuľka č. 19:</t>
  </si>
  <si>
    <t>Finančné prostriedky na výskumné projekty získané v roku 2020</t>
  </si>
  <si>
    <t>Tabuľka č. 20:</t>
  </si>
  <si>
    <t>Finančné prostriedky na ostatné (nevýskumné) projekty získané v roku 2020</t>
  </si>
  <si>
    <t>Tabuľka č. 21:</t>
  </si>
  <si>
    <t>Prehľad umeleckej činnosti vysokej školy za rok 2020</t>
  </si>
  <si>
    <t>Tabuľka č. 1: Počet študentov vysokej školy k 31. 10. 2020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</si>
  <si>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</si>
  <si>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</si>
  <si>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</si>
  <si>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</si>
  <si>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</si>
  <si>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</si>
  <si>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</si>
  <si>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</si>
  <si>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</si>
  <si>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</si>
  <si>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</si>
  <si>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</si>
  <si>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</si>
  <si>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</si>
  <si>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</si>
  <si>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</si>
  <si>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</si>
  <si>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</si>
  <si>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</si>
  <si>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</si>
  <si>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</si>
  <si>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</si>
  <si>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</si>
  <si>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</si>
  <si>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</si>
  <si>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</si>
  <si>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</si>
  <si>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</si>
  <si>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Tabuľka č. 2: Počet študentov, ktorí riadne skončili štúdium v akademickom roku 2019/2020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</si>
  <si>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</si>
  <si>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</si>
  <si>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</si>
  <si>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</si>
  <si>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</si>
  <si>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</si>
  <si>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</si>
  <si>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</si>
  <si>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</si>
  <si>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Tabuľka č. 3a: Prijímacie konanie na študijné programy v prvom stupni a v spojenom prvom a druhom stupni v roku 2020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</si>
  <si>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</si>
  <si>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</si>
  <si>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</si>
  <si>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</si>
  <si>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</si>
  <si>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</si>
  <si>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</si>
  <si>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</si>
  <si>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</si>
  <si>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</si>
  <si>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</si>
  <si>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</si>
  <si>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</si>
  <si>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</si>
  <si>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</si>
  <si>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Tabuľla č. 3b: Prijímacie konanie na študijné programy v druhom stupni v roku 2020</t>
  </si>
  <si>
    <t>Z toho počet absolventov svojej vysokej školy</t>
  </si>
  <si>
    <t>Z toho počet uchádzačov, ktorí získali vzdelanie nižšieho stupňa v zahraničí</t>
  </si>
  <si>
    <t>Tabuľka č. 3c: Prijímacie konanie na študijné programy v treťom stupni v roku 2020</t>
  </si>
  <si>
    <t>Tabuľka č. 4: Počet študentov uhrádzajúcich školné (ak. rok 2019/2020)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</si>
  <si>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</si>
  <si>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</si>
  <si>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</si>
  <si>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</si>
  <si>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</si>
  <si>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</si>
  <si>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</si>
  <si>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2019/2020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</si>
  <si>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</si>
  <si>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</si>
  <si>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</si>
  <si>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cudzincov, ktorí uhrádzajú školné</t>
  </si>
  <si>
    <t>ktorým bolo školné znížené</t>
  </si>
  <si>
    <t>ktorým bolo školné odpustené</t>
  </si>
  <si>
    <t>Spolu denná forma</t>
  </si>
  <si>
    <t>Spolu externá forma</t>
  </si>
  <si>
    <t>obe formy spolu</t>
  </si>
  <si>
    <t>Tabuľka č. 5: Podiel riadne skončených štúdií na celkovom počte začatých štúdií v danom akademickom roku k 31.12.2020</t>
  </si>
  <si>
    <t>Akademický rok začatia štúdia</t>
  </si>
  <si>
    <t>Stupeň dosiahnutého vzdelania</t>
  </si>
  <si>
    <t>2019 / 2020</t>
  </si>
  <si>
    <t>2018 / 2019</t>
  </si>
  <si>
    <t>2017 / 2018</t>
  </si>
  <si>
    <t>2016 / 2017</t>
  </si>
  <si>
    <t>2015 / 2016</t>
  </si>
  <si>
    <t>2014 / 2015</t>
  </si>
  <si>
    <t>Tabuľka č. 6: Prehľad akademických mobilít - študenti v akademickom roku 2019/2020 a porovnanie s akademickým rokom 2018/2019</t>
  </si>
  <si>
    <t>V roku 2019/2020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</si>
  <si>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</si>
  <si>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</si>
  <si>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</si>
  <si>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</si>
  <si>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</si>
  <si>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</si>
  <si>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</si>
  <si>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</si>
  <si>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V roku 2018/2019</t>
  </si>
  <si>
    <t>Rozdiel</t>
  </si>
  <si>
    <t xml:space="preserve">Rozdiel v % </t>
  </si>
  <si>
    <t>Tabuľka č. 7: Zoznam predložených návrhov na vymenovanie za profesora v roku 2020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</si>
  <si>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</si>
  <si>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</si>
  <si>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</si>
  <si>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</si>
  <si>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</si>
  <si>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</si>
  <si>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</si>
  <si>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</si>
  <si>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neskončených konaní: stav k 1.1.2020</t>
  </si>
  <si>
    <t>Počet neskončených konaní: stav k 31.12.2020</t>
  </si>
  <si>
    <t>Počet riadne skončených konaní k 31.12.2020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</si>
  <si>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</si>
  <si>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</si>
  <si>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</si>
  <si>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</si>
  <si>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</si>
  <si>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</si>
  <si>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Tabuľka č. 8: Zoznam vymenovaných docentov za rok 2020</t>
  </si>
  <si>
    <t>Dátum udelenia titulu</t>
  </si>
  <si>
    <t>Habilitačné konanie</t>
  </si>
  <si>
    <t>Celkový počet vymenovaných docentov</t>
  </si>
  <si>
    <t>Priemerný vek</t>
  </si>
  <si>
    <t>Tabuľka č. 9: Výberové konania na miesta vysokoškolských učiteľov uskutočnené v roku 2020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</si>
  <si>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</si>
  <si>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</si>
  <si>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</si>
  <si>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</si>
  <si>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</si>
  <si>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</si>
  <si>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</si>
  <si>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</si>
  <si>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</si>
  <si>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</si>
  <si>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</si>
  <si>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</si>
  <si>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</si>
  <si>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</si>
  <si>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</si>
  <si>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</si>
  <si>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</si>
  <si>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</si>
  <si>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</si>
  <si>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</si>
  <si>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</si>
  <si>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</si>
  <si>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</si>
  <si>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</si>
  <si>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Evidenčný prepočítaný počet vysokoškolských učiteľov k 31. 10. 2020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</si>
  <si>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</si>
  <si>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</si>
  <si>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</si>
  <si>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</si>
  <si>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</si>
  <si>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</si>
  <si>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Spolu v roku 2020</t>
  </si>
  <si>
    <t>Podiel v % 2020</t>
  </si>
  <si>
    <t>Rozdiel 2020 - 2019</t>
  </si>
  <si>
    <t>Rozdiel v % 2020 - 2019</t>
  </si>
  <si>
    <t>Pozn.: Percentuálny podiel  v jednotlivých kategóriách žien je z celkového počtu žien</t>
  </si>
  <si>
    <t>Tabuľka č. 11: Prehľad akademických mobilít - zamestnanci v akademickom roku 2019/2020 a porovnanie s akademickým rokom 2018/2019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</si>
  <si>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</si>
  <si>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</si>
  <si>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</si>
  <si>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</si>
  <si>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</si>
  <si>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</si>
  <si>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Tabuľka č. 12: Informácie o záverečných prácach a rigoróznych prácach predložených na obhajobu v roku 2020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</si>
  <si>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</si>
  <si>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</si>
  <si>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</si>
  <si>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</si>
  <si>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</si>
  <si>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</si>
  <si>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</si>
  <si>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</si>
  <si>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</si>
  <si>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</si>
  <si>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</si>
  <si>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Tabuľka č. 13: Publikačná činnosť vysokej školy za rok 2020 a porovnanie s rokom 2019</t>
  </si>
  <si>
    <t>V roku 2020</t>
  </si>
  <si>
    <t>Kategória
fakulta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</si>
  <si>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</si>
  <si>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</si>
  <si>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</si>
  <si>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</si>
  <si>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</si>
  <si>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</si>
  <si>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ADM, ADN, AEM, AEN</t>
  </si>
  <si>
    <t>BDM, BDN, CBA, CBB</t>
  </si>
  <si>
    <t>V roku 2019</t>
  </si>
  <si>
    <t>Rozdiel v %</t>
  </si>
  <si>
    <t>Tabuľka č. 14: Umelecká činnosť vysokej školy za rok 2020 a porovnanie s rokom 2019</t>
  </si>
  <si>
    <t>Kategória fakulta</t>
  </si>
  <si>
    <t>Z**</t>
  </si>
  <si>
    <t>Y**</t>
  </si>
  <si>
    <t>X**</t>
  </si>
  <si>
    <t xml:space="preserve">Tabuľka č. 15: Zoznam akreditovaných študijných programov k 31. 12. 2020_x000D_
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</si>
  <si>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</si>
  <si>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</si>
  <si>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</si>
  <si>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</si>
  <si>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</si>
  <si>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</si>
  <si>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</si>
  <si>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</si>
  <si>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Tabuľka č. 16: Zoznam študijných programov - odňatie priznaného práva, skončenie platnosti priznaného práva alebo zrušenie študijného programu v roku 2020</t>
  </si>
  <si>
    <t>Dátum odňatia práva, skončenia platnosti práva alebo zrušenia študijného programu</t>
  </si>
  <si>
    <t>Tabuľka č. 17: Zoznam udelených akreditácií  habilitačného konania a inauguračného konania k 31.12.2020</t>
  </si>
  <si>
    <t xml:space="preserve">Odbor habilitačného konania a inauguračného konania </t>
  </si>
  <si>
    <t>Tabuľka č. 18: Zoznam odňatých akreditácií habilitačného konania a inauguračného konania v roku 2020</t>
  </si>
  <si>
    <t xml:space="preserve">Dátum odňatia </t>
  </si>
  <si>
    <t>Tabuľka č. 19: Finančné prostriedky na výskumné projekty získané v roku 2020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</si>
  <si>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</si>
  <si>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</si>
  <si>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</si>
  <si>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</si>
  <si>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</si>
  <si>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</si>
  <si>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</si>
  <si>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</si>
  <si>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</si>
  <si>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</si>
  <si>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</si>
  <si>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Tabuľka č. 20: Finančné prostriedky na ostatné (nevýskumné) projekty získané v roku 2020</t>
  </si>
  <si>
    <t>Tabuľka č. 21: Prehľad umeleckej činnosti vysokej školy za rok 2020</t>
  </si>
  <si>
    <t>Kategória výkonu</t>
  </si>
  <si>
    <t>Autor</t>
  </si>
  <si>
    <t>Názov projektu/umeleckého výkonu</t>
  </si>
  <si>
    <t>Miesto realizácie</t>
  </si>
  <si>
    <t>Termín realizácie</t>
  </si>
  <si>
    <t>učiteľstvo, vychovávateľstvo a pedagogické vedy</t>
  </si>
  <si>
    <t>ekonómia a manažment</t>
  </si>
  <si>
    <t>Učiteľstvo, vychovávateľstvo a pedag.</t>
  </si>
  <si>
    <t>Ekonómia a manažment</t>
  </si>
  <si>
    <t>d</t>
  </si>
  <si>
    <t>e</t>
  </si>
  <si>
    <t>Vysoká škola DTI</t>
  </si>
  <si>
    <t>VŠ DTI</t>
  </si>
  <si>
    <t>Odborová didaktika</t>
  </si>
  <si>
    <t>učiteľstvo a pedagogické vedy</t>
  </si>
  <si>
    <t>Učiteľstvo praktickej prípravy v ekonomických predmetoch</t>
  </si>
  <si>
    <t>D, E</t>
  </si>
  <si>
    <t>S</t>
  </si>
  <si>
    <t>Bc.</t>
  </si>
  <si>
    <t>Manažment</t>
  </si>
  <si>
    <t>Manažment služieb v automobilovom priemysle</t>
  </si>
  <si>
    <t xml:space="preserve">Učiteľstvo praktickej prípravy </t>
  </si>
  <si>
    <t>D</t>
  </si>
  <si>
    <t>Učiteľstvo ekonomických predmetov</t>
  </si>
  <si>
    <t>Mgr.</t>
  </si>
  <si>
    <t>Didaktika technických profesijných predmetov</t>
  </si>
  <si>
    <t>PhD.</t>
  </si>
  <si>
    <t>1.</t>
  </si>
  <si>
    <t>2.</t>
  </si>
  <si>
    <t>3.</t>
  </si>
  <si>
    <t>4.</t>
  </si>
  <si>
    <t>Tomáš Lengyelfalusy</t>
  </si>
  <si>
    <t>Roman Hrmo</t>
  </si>
  <si>
    <t>Lenka Pasternáková</t>
  </si>
  <si>
    <t>Viola Tamášová</t>
  </si>
  <si>
    <t>áno</t>
  </si>
  <si>
    <t>nie</t>
  </si>
  <si>
    <t>Slávka Krásna</t>
  </si>
  <si>
    <t>Silvia Barnová</t>
  </si>
  <si>
    <t>Lucia Krištofiaková</t>
  </si>
  <si>
    <t>Gabriela Gabrhelová</t>
  </si>
  <si>
    <t>KEGA</t>
  </si>
  <si>
    <t>G</t>
  </si>
  <si>
    <t xml:space="preserve">KEGA 001DTI-4/2018 </t>
  </si>
  <si>
    <t xml:space="preserve">Školské podvádzanie ako problémový aspekt hodnotenia výsledkov výchovno-vzdelávacieho procesu na stredných školách </t>
  </si>
  <si>
    <t>2018-2020</t>
  </si>
  <si>
    <t>ukončený</t>
  </si>
  <si>
    <t xml:space="preserve">KEGA 005DTI-4/2018 </t>
  </si>
  <si>
    <t xml:space="preserve">PaedDr. Dáša Porubčanová, PhD. </t>
  </si>
  <si>
    <t>VEGA</t>
  </si>
  <si>
    <t>VEGA1/0142/19</t>
  </si>
  <si>
    <t xml:space="preserve">Psychoedukačná dimenzia  inklúzie žiakov stredných škôl  </t>
  </si>
  <si>
    <t>2019-2021</t>
  </si>
  <si>
    <t>EÚ</t>
  </si>
  <si>
    <t>Z</t>
  </si>
  <si>
    <t>598506-EPP-1-2018-1-PT-EPPKA2-CBHE-JP</t>
  </si>
  <si>
    <t>EngineeriNg educaTors pEdagogical tRaining - ENTER</t>
  </si>
  <si>
    <t>2018-2021</t>
  </si>
  <si>
    <t>5.2.2.-17-2017-00065</t>
  </si>
  <si>
    <t>doc. PhDr. Viola Tamášová, CSc.</t>
  </si>
  <si>
    <t>Univerzálna kultúra  - „Egyetemes kultúra”</t>
  </si>
  <si>
    <t>VR-1354-2020 </t>
  </si>
  <si>
    <t>PaedDr. Lívia Hasajová, PhD.</t>
  </si>
  <si>
    <t>Vedecko-výskumná experimentálna analýza Cold s.r.o. </t>
  </si>
  <si>
    <t>2019 - 2020</t>
  </si>
  <si>
    <t>EÚ SAE PL</t>
  </si>
  <si>
    <t>Scienta ARS EDUCATIO, Krakow</t>
  </si>
  <si>
    <t>PaedDr. Dáša Porubčanová, PhD.</t>
  </si>
  <si>
    <t xml:space="preserve">Introduction of modern computer technologies in
University student training </t>
  </si>
  <si>
    <t>2020-2023</t>
  </si>
  <si>
    <t>pokračuje</t>
  </si>
  <si>
    <t>IGA001/2019</t>
  </si>
  <si>
    <t>Internal grand agency</t>
  </si>
  <si>
    <t>PaedDr. Silvia Barnová, PhD.</t>
  </si>
  <si>
    <t>Universities and Selected Aspects of Their Funding in Europe</t>
  </si>
  <si>
    <t>2019-20</t>
  </si>
  <si>
    <t>IGA002/2019</t>
  </si>
  <si>
    <t>PhDr. Slávka Čepelová, PhD</t>
  </si>
  <si>
    <t xml:space="preserve">Psychological and Legal Basis for Inclusive Social and Eductional Reality </t>
  </si>
  <si>
    <t>2019-2020</t>
  </si>
  <si>
    <t>IGA003/2019</t>
  </si>
  <si>
    <t>Vocational Education  and Training in the Dual Education System for the Current Needs of the Labour Market</t>
  </si>
  <si>
    <t>IGA004/2019</t>
  </si>
  <si>
    <t>Preference of colors of project team members in the didactic context of education in higher educations in eu countries</t>
  </si>
  <si>
    <t>IGA005/2019</t>
  </si>
  <si>
    <t>PaedDr. Dáša Porubčanová PhD.</t>
  </si>
  <si>
    <t>Educational Challenges in Teaching Field Didactics</t>
  </si>
  <si>
    <t>IGA007/2019</t>
  </si>
  <si>
    <t>prof. Ing. Ludvík Juříček, Ph.D</t>
  </si>
  <si>
    <t>The Bullets Wounding Potential and Safety Management</t>
  </si>
  <si>
    <t>vlastné fiancovanie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</si>
  <si>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</si>
  <si>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</si>
  <si>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</si>
  <si>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</si>
  <si>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</si>
  <si>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</si>
  <si>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</si>
  <si>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</si>
  <si>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</si>
  <si>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doc. et doc. PhDr. PaedDr. Gabriela Gabrhelová, PhD., DBA, LL.M </t>
  </si>
  <si>
    <t>Stratégie podpory adherencie žiakov k pravidlám v edukačnom prostredí</t>
  </si>
  <si>
    <t>prof. PaedDr. Ing. Roman Hrmo, PhD., MBA, ING-PAED IGIP</t>
  </si>
  <si>
    <t>financuje partnerská inštitúcia</t>
  </si>
  <si>
    <t>Vedecko-výskumná experimentálna analýza Cold s.r.o.</t>
  </si>
  <si>
    <t>doc. et doc. PhDr. PaedDr. Gabriela Gabrhelová, PhD.</t>
  </si>
  <si>
    <t>Ing. PaedDr. Kateřina Bočková, PhD.</t>
  </si>
  <si>
    <t>vlastné financovanie</t>
  </si>
  <si>
    <t>doc. PaedDr. Silvia Barnová, PhD.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</si>
</sst>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9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16" fillId="0" borderId="0"/>
  </cellStyleXfs>
  <cellXfs count="4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Fill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0" xfId="0" applyFont="1" applyFill="1"/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7" fillId="0" borderId="0" xfId="0" applyFont="1"/>
    <xf numFmtId="0" fontId="17" fillId="0" borderId="0" xfId="0" applyFont="1" applyAlignment="1">
      <alignment vertical="top" wrapText="1"/>
    </xf>
    <xf numFmtId="3" fontId="18" fillId="0" borderId="0" xfId="0" applyNumberFormat="1" applyFont="1" applyFill="1" applyBorder="1" applyAlignment="1">
      <alignment vertical="top" wrapText="1"/>
    </xf>
    <xf numFmtId="0" fontId="17" fillId="0" borderId="0" xfId="0" applyFont="1" applyBorder="1" applyAlignment="1">
      <alignment vertical="top"/>
    </xf>
    <xf numFmtId="3" fontId="18" fillId="0" borderId="0" xfId="2" applyNumberFormat="1" applyFont="1" applyFill="1" applyBorder="1" applyAlignment="1">
      <alignment vertical="top" wrapText="1"/>
    </xf>
    <xf numFmtId="3" fontId="20" fillId="0" borderId="0" xfId="2" applyNumberFormat="1" applyFont="1" applyFill="1" applyBorder="1" applyAlignment="1">
      <alignment vertical="center" wrapText="1"/>
    </xf>
    <xf numFmtId="3" fontId="18" fillId="0" borderId="0" xfId="2" applyNumberFormat="1" applyFont="1" applyBorder="1" applyAlignment="1">
      <alignment vertical="top" wrapText="1"/>
    </xf>
    <xf numFmtId="3" fontId="18" fillId="0" borderId="0" xfId="2" applyNumberFormat="1" applyFont="1" applyBorder="1" applyAlignment="1">
      <alignment vertical="center" wrapText="1"/>
    </xf>
    <xf numFmtId="3" fontId="18" fillId="0" borderId="0" xfId="3" applyNumberFormat="1" applyFont="1" applyFill="1" applyBorder="1" applyAlignment="1">
      <alignment vertical="center" wrapText="1"/>
    </xf>
    <xf numFmtId="3" fontId="18" fillId="0" borderId="0" xfId="4" applyNumberFormat="1" applyFont="1" applyFill="1" applyBorder="1" applyAlignment="1">
      <alignment vertical="center" wrapText="1"/>
    </xf>
    <xf numFmtId="3" fontId="18" fillId="0" borderId="0" xfId="5" applyNumberFormat="1" applyFont="1" applyFill="1" applyBorder="1" applyAlignment="1">
      <alignment vertical="center" wrapText="1"/>
    </xf>
    <xf numFmtId="0" fontId="17" fillId="0" borderId="0" xfId="0" applyFont="1" applyBorder="1" applyAlignment="1"/>
    <xf numFmtId="0" fontId="8" fillId="0" borderId="0" xfId="0" applyFont="1" applyAlignment="1">
      <alignment vertical="center"/>
    </xf>
    <xf numFmtId="0" fontId="17" fillId="0" borderId="0" xfId="0" applyFont="1" applyBorder="1" applyAlignment="1">
      <alignment vertical="top" wrapText="1"/>
    </xf>
    <xf numFmtId="3" fontId="18" fillId="0" borderId="0" xfId="3" applyNumberFormat="1" applyFont="1" applyFill="1" applyBorder="1" applyAlignment="1">
      <alignment vertical="top" wrapText="1"/>
    </xf>
    <xf numFmtId="3" fontId="18" fillId="0" borderId="0" xfId="4" applyNumberFormat="1" applyFont="1" applyFill="1" applyBorder="1" applyAlignment="1">
      <alignment vertical="top" wrapText="1"/>
    </xf>
    <xf numFmtId="3" fontId="18" fillId="0" borderId="0" xfId="5" applyNumberFormat="1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5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9" xfId="0" applyBorder="1"/>
    <xf numFmtId="0" fontId="6" fillId="2" borderId="38" xfId="0" applyFont="1" applyFill="1" applyBorder="1"/>
    <xf numFmtId="0" fontId="0" fillId="0" borderId="47" xfId="0" applyBorder="1"/>
    <xf numFmtId="0" fontId="0" fillId="0" borderId="48" xfId="0" applyBorder="1"/>
    <xf numFmtId="0" fontId="6" fillId="2" borderId="44" xfId="0" applyFont="1" applyFill="1" applyBorder="1" applyAlignment="1"/>
    <xf numFmtId="0" fontId="6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7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33" xfId="0" applyFill="1" applyBorder="1"/>
    <xf numFmtId="0" fontId="0" fillId="0" borderId="40" xfId="0" applyFill="1" applyBorder="1"/>
    <xf numFmtId="0" fontId="0" fillId="0" borderId="49" xfId="0" applyFill="1" applyBorder="1" applyAlignment="1">
      <alignment wrapText="1"/>
    </xf>
    <xf numFmtId="0" fontId="0" fillId="0" borderId="42" xfId="0" applyFill="1" applyBorder="1" applyAlignment="1">
      <alignment wrapText="1"/>
    </xf>
    <xf numFmtId="0" fontId="0" fillId="0" borderId="42" xfId="0" applyFill="1" applyBorder="1"/>
    <xf numFmtId="0" fontId="0" fillId="0" borderId="50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7" xfId="0" applyFill="1" applyBorder="1"/>
    <xf numFmtId="0" fontId="0" fillId="2" borderId="3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wrapText="1"/>
    </xf>
    <xf numFmtId="0" fontId="0" fillId="2" borderId="41" xfId="0" applyFill="1" applyBorder="1"/>
    <xf numFmtId="0" fontId="6" fillId="2" borderId="43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6" fillId="0" borderId="33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2" borderId="48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5" fillId="0" borderId="13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left"/>
    </xf>
    <xf numFmtId="0" fontId="21" fillId="2" borderId="1" xfId="0" applyFont="1" applyFill="1" applyBorder="1"/>
    <xf numFmtId="0" fontId="21" fillId="2" borderId="55" xfId="0" applyFont="1" applyFill="1" applyBorder="1"/>
    <xf numFmtId="0" fontId="21" fillId="2" borderId="53" xfId="0" applyFont="1" applyFill="1" applyBorder="1"/>
    <xf numFmtId="0" fontId="21" fillId="2" borderId="1" xfId="1" applyNumberFormat="1" applyFont="1" applyFill="1" applyBorder="1"/>
    <xf numFmtId="164" fontId="21" fillId="2" borderId="1" xfId="0" applyNumberFormat="1" applyFont="1" applyFill="1" applyBorder="1"/>
    <xf numFmtId="164" fontId="21" fillId="2" borderId="55" xfId="0" applyNumberFormat="1" applyFont="1" applyFill="1" applyBorder="1"/>
    <xf numFmtId="0" fontId="21" fillId="0" borderId="33" xfId="0" applyFont="1" applyFill="1" applyBorder="1" applyAlignment="1">
      <alignment horizontal="left" wrapText="1"/>
    </xf>
    <xf numFmtId="0" fontId="21" fillId="0" borderId="1" xfId="1" applyNumberFormat="1" applyFont="1" applyFill="1" applyBorder="1"/>
    <xf numFmtId="164" fontId="21" fillId="0" borderId="1" xfId="0" applyNumberFormat="1" applyFont="1" applyFill="1" applyBorder="1"/>
    <xf numFmtId="164" fontId="21" fillId="0" borderId="40" xfId="0" applyNumberFormat="1" applyFont="1" applyFill="1" applyBorder="1"/>
    <xf numFmtId="164" fontId="21" fillId="0" borderId="33" xfId="0" applyNumberFormat="1" applyFont="1" applyFill="1" applyBorder="1"/>
    <xf numFmtId="164" fontId="21" fillId="0" borderId="8" xfId="0" applyNumberFormat="1" applyFont="1" applyFill="1" applyBorder="1"/>
    <xf numFmtId="0" fontId="21" fillId="0" borderId="33" xfId="0" applyFont="1" applyBorder="1" applyAlignment="1">
      <alignment horizontal="left" wrapText="1"/>
    </xf>
    <xf numFmtId="0" fontId="21" fillId="0" borderId="1" xfId="0" applyFont="1" applyBorder="1"/>
    <xf numFmtId="0" fontId="21" fillId="0" borderId="40" xfId="0" applyFont="1" applyBorder="1"/>
    <xf numFmtId="0" fontId="21" fillId="0" borderId="33" xfId="0" applyFont="1" applyBorder="1"/>
    <xf numFmtId="0" fontId="21" fillId="2" borderId="33" xfId="0" applyFont="1" applyFill="1" applyBorder="1" applyAlignment="1">
      <alignment horizontal="left" wrapText="1"/>
    </xf>
    <xf numFmtId="0" fontId="21" fillId="2" borderId="3" xfId="0" applyFont="1" applyFill="1" applyBorder="1"/>
    <xf numFmtId="0" fontId="21" fillId="2" borderId="37" xfId="0" applyFont="1" applyFill="1" applyBorder="1"/>
    <xf numFmtId="0" fontId="21" fillId="2" borderId="34" xfId="0" applyFont="1" applyFill="1" applyBorder="1"/>
    <xf numFmtId="0" fontId="21" fillId="2" borderId="27" xfId="0" applyFont="1" applyFill="1" applyBorder="1" applyAlignment="1">
      <alignment horizontal="left" wrapText="1"/>
    </xf>
    <xf numFmtId="164" fontId="21" fillId="2" borderId="13" xfId="1" applyNumberFormat="1" applyFont="1" applyFill="1" applyBorder="1"/>
    <xf numFmtId="164" fontId="21" fillId="2" borderId="31" xfId="1" applyNumberFormat="1" applyFont="1" applyFill="1" applyBorder="1"/>
    <xf numFmtId="164" fontId="21" fillId="2" borderId="52" xfId="1" applyNumberFormat="1" applyFont="1" applyFill="1" applyBorder="1"/>
    <xf numFmtId="0" fontId="21" fillId="0" borderId="0" xfId="0" applyFont="1" applyAlignment="1">
      <alignment horizontal="left"/>
    </xf>
    <xf numFmtId="164" fontId="21" fillId="2" borderId="42" xfId="0" applyNumberFormat="1" applyFont="1" applyFill="1" applyBorder="1"/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2" borderId="8" xfId="0" applyFont="1" applyFill="1" applyBorder="1"/>
    <xf numFmtId="164" fontId="21" fillId="2" borderId="8" xfId="0" applyNumberFormat="1" applyFont="1" applyFill="1" applyBorder="1"/>
    <xf numFmtId="0" fontId="21" fillId="0" borderId="8" xfId="0" applyFont="1" applyBorder="1"/>
    <xf numFmtId="0" fontId="21" fillId="2" borderId="17" xfId="0" applyFont="1" applyFill="1" applyBorder="1"/>
    <xf numFmtId="164" fontId="21" fillId="2" borderId="54" xfId="1" applyNumberFormat="1" applyFont="1" applyFill="1" applyBorder="1"/>
    <xf numFmtId="0" fontId="21" fillId="2" borderId="41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164" fontId="21" fillId="0" borderId="42" xfId="0" applyNumberFormat="1" applyFont="1" applyFill="1" applyBorder="1"/>
    <xf numFmtId="0" fontId="21" fillId="0" borderId="42" xfId="0" applyFont="1" applyBorder="1"/>
    <xf numFmtId="0" fontId="21" fillId="2" borderId="50" xfId="0" applyFont="1" applyFill="1" applyBorder="1"/>
    <xf numFmtId="164" fontId="21" fillId="2" borderId="43" xfId="1" applyNumberFormat="1" applyFont="1" applyFill="1" applyBorder="1"/>
    <xf numFmtId="164" fontId="21" fillId="2" borderId="53" xfId="0" applyNumberFormat="1" applyFont="1" applyFill="1" applyBorder="1"/>
    <xf numFmtId="0" fontId="8" fillId="0" borderId="0" xfId="0" applyFont="1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164" fontId="0" fillId="0" borderId="13" xfId="0" applyNumberFormat="1" applyBorder="1"/>
    <xf numFmtId="0" fontId="0" fillId="3" borderId="4" xfId="0" applyFill="1" applyBorder="1"/>
    <xf numFmtId="0" fontId="16" fillId="0" borderId="4" xfId="0" applyFont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0" fillId="0" borderId="4" xfId="0" applyNumberFormat="1" applyBorder="1"/>
    <xf numFmtId="14" fontId="0" fillId="0" borderId="4" xfId="0" applyNumberFormat="1" applyFill="1" applyBorder="1"/>
    <xf numFmtId="14" fontId="0" fillId="0" borderId="1" xfId="0" applyNumberFormat="1" applyFill="1" applyBorder="1"/>
    <xf numFmtId="0" fontId="6" fillId="0" borderId="1" xfId="0" applyFont="1" applyFill="1" applyBorder="1" applyAlignment="1">
      <alignment wrapText="1"/>
    </xf>
    <xf numFmtId="0" fontId="6" fillId="0" borderId="35" xfId="0" applyFont="1" applyFill="1" applyBorder="1"/>
    <xf numFmtId="14" fontId="0" fillId="0" borderId="1" xfId="0" applyNumberForma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3" fontId="24" fillId="0" borderId="0" xfId="2" applyNumberFormat="1" applyFont="1" applyBorder="1" applyAlignment="1">
      <alignment vertical="top" wrapText="1"/>
    </xf>
    <xf numFmtId="3" fontId="24" fillId="0" borderId="0" xfId="3" applyNumberFormat="1" applyFont="1" applyFill="1" applyBorder="1" applyAlignment="1">
      <alignment vertical="top" wrapText="1"/>
    </xf>
    <xf numFmtId="3" fontId="24" fillId="0" borderId="0" xfId="4" applyNumberFormat="1" applyFont="1" applyFill="1" applyBorder="1" applyAlignment="1">
      <alignment vertical="top"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3" fillId="0" borderId="0" xfId="0" applyFont="1" applyBorder="1" applyAlignment="1">
      <alignment vertical="top"/>
    </xf>
    <xf numFmtId="3" fontId="24" fillId="0" borderId="0" xfId="5" applyNumberFormat="1" applyFont="1" applyFill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3" fontId="24" fillId="0" borderId="0" xfId="0" applyNumberFormat="1" applyFont="1" applyFill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3" fontId="24" fillId="0" borderId="0" xfId="2" applyNumberFormat="1" applyFont="1" applyFill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1" fillId="0" borderId="36" xfId="0" applyFont="1" applyBorder="1" applyAlignment="1">
      <alignment horizontal="left" wrapText="1"/>
    </xf>
    <xf numFmtId="0" fontId="21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</cellXfs>
  <cellStyles count="8">
    <cellStyle name="Normálna 2" xfId="7"/>
    <cellStyle name="Normálna 3" xfId="6"/>
    <cellStyle name="normálne" xfId="0" builtinId="0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zoomScale="50" zoomScaleNormal="50" workbookViewId="0">
      <selection activeCell="J19" sqref="J19"/>
    </sheetView>
  </sheetViews>
  <sheetFormatPr defaultRowHeight="15.75"/>
  <sheetData>
    <row r="1" spans="1:9" ht="120.75" customHeight="1">
      <c r="A1" s="341" t="s">
        <v>0</v>
      </c>
      <c r="B1" s="341"/>
      <c r="C1" s="341"/>
      <c r="D1" s="341"/>
      <c r="E1" s="341"/>
      <c r="F1" s="341"/>
      <c r="G1" s="341"/>
      <c r="H1" s="341"/>
      <c r="I1" s="341"/>
    </row>
    <row r="2" spans="1:9" ht="61.5" customHeight="1">
      <c r="A2" s="341"/>
      <c r="B2" s="341"/>
      <c r="C2" s="341"/>
      <c r="D2" s="341"/>
      <c r="E2" s="341"/>
      <c r="F2" s="341"/>
      <c r="G2" s="341"/>
      <c r="H2" s="341"/>
      <c r="I2" s="341"/>
    </row>
    <row r="3" spans="1:9" ht="61.5" customHeight="1">
      <c r="A3" s="341"/>
      <c r="B3" s="341"/>
      <c r="C3" s="341"/>
      <c r="D3" s="341"/>
      <c r="E3" s="341"/>
      <c r="F3" s="341"/>
      <c r="G3" s="341"/>
      <c r="H3" s="341"/>
      <c r="I3" s="341"/>
    </row>
    <row r="4" spans="1:9" ht="61.5" customHeight="1"/>
    <row r="5" spans="1:9" ht="45.75">
      <c r="A5" s="339" t="s">
        <v>1</v>
      </c>
      <c r="B5" s="339"/>
      <c r="C5" s="339"/>
      <c r="D5" s="339"/>
      <c r="E5" s="339"/>
      <c r="F5" s="339"/>
      <c r="G5" s="339"/>
      <c r="H5" s="339"/>
      <c r="I5" s="339"/>
    </row>
    <row r="6" spans="1:9" ht="61.5">
      <c r="A6" s="340" t="s">
        <v>287</v>
      </c>
      <c r="B6" s="340"/>
      <c r="C6" s="340"/>
      <c r="D6" s="340"/>
      <c r="E6" s="340"/>
      <c r="F6" s="340"/>
      <c r="G6" s="340"/>
      <c r="H6" s="340"/>
      <c r="I6" s="340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5"/>
  <sheetViews>
    <sheetView zoomScale="80" zoomScaleNormal="80" workbookViewId="0">
      <selection activeCell="K11" sqref="K11"/>
    </sheetView>
  </sheetViews>
  <sheetFormatPr defaultRowHeight="15.75"/>
  <cols>
    <col min="1" max="1" width="15.875" customWidth="1"/>
    <col min="2" max="3" width="11.125" customWidth="1"/>
    <col min="7" max="9" width="9" customWidth="1"/>
  </cols>
  <sheetData>
    <row r="1" spans="1:10" ht="67.5" customHeight="1">
      <c r="A1" s="392" t="s">
        <v>128</v>
      </c>
      <c r="B1" s="392"/>
      <c r="C1" s="392"/>
      <c r="D1" s="392"/>
      <c r="E1" s="392"/>
      <c r="F1" s="392"/>
      <c r="G1" s="392"/>
      <c r="H1" s="392"/>
      <c r="I1" s="392"/>
      <c r="J1" s="47"/>
    </row>
    <row r="2" spans="1:10" s="7" customFormat="1" ht="16.5" thickBot="1">
      <c r="A2" s="55"/>
      <c r="B2" s="96"/>
      <c r="C2" s="406" t="s">
        <v>129</v>
      </c>
      <c r="D2" s="407"/>
      <c r="E2" s="407"/>
      <c r="F2" s="407"/>
      <c r="G2" s="407"/>
      <c r="H2" s="407"/>
      <c r="I2" s="408"/>
      <c r="J2" s="42"/>
    </row>
    <row r="3" spans="1:10" s="7" customFormat="1" ht="55.5" customHeight="1" thickBot="1">
      <c r="A3" s="97" t="s">
        <v>91</v>
      </c>
      <c r="B3" s="78" t="s">
        <v>130</v>
      </c>
      <c r="C3" s="78" t="s">
        <v>111</v>
      </c>
      <c r="D3" s="93" t="s">
        <v>131</v>
      </c>
      <c r="E3" s="93" t="s">
        <v>132</v>
      </c>
      <c r="F3" s="78" t="s">
        <v>133</v>
      </c>
      <c r="G3" s="78" t="s">
        <v>134</v>
      </c>
      <c r="H3" s="78" t="s">
        <v>135</v>
      </c>
      <c r="I3" s="78" t="s">
        <v>136</v>
      </c>
      <c r="J3" s="43"/>
    </row>
    <row r="4" spans="1:10" s="7" customFormat="1" ht="47.25">
      <c r="A4" s="98" t="s">
        <v>283</v>
      </c>
      <c r="B4" s="12">
        <v>1</v>
      </c>
      <c r="C4" s="76" t="s">
        <v>285</v>
      </c>
      <c r="D4" s="142"/>
      <c r="E4" s="142"/>
      <c r="F4" s="142"/>
      <c r="G4" s="143"/>
      <c r="H4" s="143"/>
      <c r="I4" s="143">
        <v>62.5</v>
      </c>
    </row>
    <row r="5" spans="1:10" s="7" customFormat="1" ht="48" thickBot="1">
      <c r="A5" s="250" t="s">
        <v>283</v>
      </c>
      <c r="B5" s="322">
        <v>1</v>
      </c>
      <c r="C5" s="323" t="s">
        <v>286</v>
      </c>
      <c r="D5" s="324"/>
      <c r="E5" s="324"/>
      <c r="F5" s="324">
        <v>97.2</v>
      </c>
      <c r="G5" s="324">
        <v>81.599999999999994</v>
      </c>
      <c r="H5" s="324">
        <v>87.2</v>
      </c>
      <c r="I5" s="324">
        <v>88.7</v>
      </c>
    </row>
    <row r="6" spans="1:10" s="7" customFormat="1" ht="47.25">
      <c r="A6" s="98" t="s">
        <v>283</v>
      </c>
      <c r="B6" s="12">
        <v>2</v>
      </c>
      <c r="C6" s="76" t="s">
        <v>285</v>
      </c>
      <c r="D6" s="142"/>
      <c r="E6" s="142"/>
      <c r="F6" s="142">
        <v>90.4</v>
      </c>
      <c r="G6" s="142">
        <v>90</v>
      </c>
      <c r="H6" s="142">
        <v>0</v>
      </c>
      <c r="I6" s="142">
        <v>90.9</v>
      </c>
    </row>
    <row r="7" spans="1:10" s="7" customFormat="1" ht="48" thickBot="1">
      <c r="A7" s="250" t="s">
        <v>283</v>
      </c>
      <c r="B7" s="322">
        <v>2</v>
      </c>
      <c r="C7" s="323" t="s">
        <v>286</v>
      </c>
      <c r="D7" s="324"/>
      <c r="E7" s="324"/>
      <c r="F7" s="324">
        <v>97.3</v>
      </c>
      <c r="G7" s="324">
        <v>90.7</v>
      </c>
      <c r="H7" s="324">
        <v>95</v>
      </c>
      <c r="I7" s="324">
        <v>97.6</v>
      </c>
    </row>
    <row r="8" spans="1:10" s="7" customFormat="1" ht="31.5">
      <c r="A8" s="98" t="s">
        <v>284</v>
      </c>
      <c r="B8" s="12">
        <v>1</v>
      </c>
      <c r="C8" s="76" t="s">
        <v>285</v>
      </c>
      <c r="D8" s="142"/>
      <c r="E8" s="142">
        <v>71.8</v>
      </c>
      <c r="F8" s="142">
        <v>71.400000000000006</v>
      </c>
      <c r="G8" s="142">
        <v>87.5</v>
      </c>
      <c r="H8" s="142">
        <v>93</v>
      </c>
      <c r="I8" s="142">
        <v>71.2</v>
      </c>
    </row>
    <row r="9" spans="1:10" s="7" customFormat="1" ht="32.25" thickBot="1">
      <c r="A9" s="250" t="s">
        <v>284</v>
      </c>
      <c r="B9" s="322">
        <v>1</v>
      </c>
      <c r="C9" s="323" t="s">
        <v>286</v>
      </c>
      <c r="D9" s="324"/>
      <c r="E9" s="324"/>
      <c r="F9" s="324">
        <v>97.2</v>
      </c>
      <c r="G9" s="324">
        <v>0</v>
      </c>
      <c r="H9" s="324">
        <v>0</v>
      </c>
      <c r="I9" s="324">
        <v>0</v>
      </c>
    </row>
    <row r="10" spans="1:10" s="7" customFormat="1">
      <c r="A10" s="76"/>
      <c r="B10" s="12"/>
      <c r="C10" s="76"/>
      <c r="D10" s="142"/>
      <c r="E10" s="142"/>
      <c r="F10" s="142"/>
      <c r="G10" s="142"/>
      <c r="H10" s="142"/>
      <c r="I10" s="142"/>
    </row>
    <row r="11" spans="1:10" s="7" customFormat="1">
      <c r="A11" s="35"/>
    </row>
    <row r="12" spans="1:10" s="7" customFormat="1">
      <c r="A12" s="36"/>
      <c r="B12" s="41"/>
    </row>
    <row r="13" spans="1:10" s="7" customFormat="1">
      <c r="B13" s="41"/>
    </row>
    <row r="14" spans="1:10" s="7" customFormat="1"/>
    <row r="15" spans="1:10" s="7" customFormat="1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6"/>
  <sheetViews>
    <sheetView view="pageBreakPreview" zoomScale="60" workbookViewId="0">
      <selection activeCell="K16" sqref="K16"/>
    </sheetView>
  </sheetViews>
  <sheetFormatPr defaultRowHeight="15.7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4" customFormat="1" ht="37.5" customHeight="1">
      <c r="A1" s="412" t="s">
        <v>137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s="4" customFormat="1" ht="16.5" thickBot="1">
      <c r="A2" s="48" t="s">
        <v>138</v>
      </c>
      <c r="B2" s="48"/>
    </row>
    <row r="3" spans="1:11" s="4" customFormat="1" ht="15.75" customHeight="1">
      <c r="A3" s="420" t="s">
        <v>139</v>
      </c>
      <c r="B3" s="409" t="s">
        <v>140</v>
      </c>
      <c r="C3" s="358" t="s">
        <v>58</v>
      </c>
      <c r="D3" s="358" t="s">
        <v>141</v>
      </c>
      <c r="E3" s="378"/>
      <c r="F3" s="419"/>
      <c r="G3" s="409" t="s">
        <v>142</v>
      </c>
      <c r="H3" s="358" t="s">
        <v>58</v>
      </c>
      <c r="I3" s="358" t="s">
        <v>143</v>
      </c>
      <c r="J3" s="378"/>
      <c r="K3" s="419"/>
    </row>
    <row r="4" spans="1:11" s="4" customFormat="1" ht="32.25" thickBot="1">
      <c r="A4" s="421"/>
      <c r="B4" s="382"/>
      <c r="C4" s="383"/>
      <c r="D4" s="321" t="s">
        <v>144</v>
      </c>
      <c r="E4" s="321" t="s">
        <v>145</v>
      </c>
      <c r="F4" s="99" t="s">
        <v>146</v>
      </c>
      <c r="G4" s="382"/>
      <c r="H4" s="383"/>
      <c r="I4" s="321" t="s">
        <v>144</v>
      </c>
      <c r="J4" s="321" t="s">
        <v>145</v>
      </c>
      <c r="K4" s="99" t="s">
        <v>146</v>
      </c>
    </row>
    <row r="5" spans="1:11" s="4" customFormat="1">
      <c r="A5" s="199" t="s">
        <v>288</v>
      </c>
      <c r="B5" s="188">
        <v>0</v>
      </c>
      <c r="C5" s="98">
        <v>0</v>
      </c>
      <c r="D5" s="98">
        <v>0</v>
      </c>
      <c r="E5" s="98">
        <v>0</v>
      </c>
      <c r="F5" s="189">
        <v>0</v>
      </c>
      <c r="G5" s="188">
        <v>3</v>
      </c>
      <c r="H5" s="98">
        <v>3</v>
      </c>
      <c r="I5" s="98">
        <v>3</v>
      </c>
      <c r="J5" s="98">
        <v>0</v>
      </c>
      <c r="K5" s="189">
        <v>0</v>
      </c>
    </row>
    <row r="6" spans="1:11" s="4" customFormat="1">
      <c r="A6" s="197"/>
      <c r="B6" s="195"/>
      <c r="C6" s="194"/>
      <c r="D6" s="194"/>
      <c r="E6" s="194"/>
      <c r="F6" s="196"/>
      <c r="G6" s="195"/>
      <c r="H6" s="194"/>
      <c r="I6" s="194"/>
      <c r="J6" s="194"/>
      <c r="K6" s="196"/>
    </row>
    <row r="7" spans="1:11" s="4" customFormat="1">
      <c r="A7" s="197"/>
      <c r="B7" s="195"/>
      <c r="C7" s="194"/>
      <c r="D7" s="194"/>
      <c r="E7" s="194"/>
      <c r="F7" s="196"/>
      <c r="G7" s="195"/>
      <c r="H7" s="194"/>
      <c r="I7" s="194"/>
      <c r="J7" s="194"/>
      <c r="K7" s="196"/>
    </row>
    <row r="8" spans="1:11">
      <c r="A8" s="198"/>
      <c r="B8" s="190"/>
      <c r="C8" s="2"/>
      <c r="D8" s="2"/>
      <c r="E8" s="2"/>
      <c r="F8" s="191"/>
      <c r="G8" s="190"/>
      <c r="H8" s="2"/>
      <c r="I8" s="2"/>
      <c r="J8" s="2"/>
      <c r="K8" s="191"/>
    </row>
    <row r="9" spans="1:11">
      <c r="A9" s="198"/>
      <c r="B9" s="190"/>
      <c r="C9" s="2"/>
      <c r="D9" s="2"/>
      <c r="E9" s="2"/>
      <c r="F9" s="191"/>
      <c r="G9" s="190"/>
      <c r="H9" s="2"/>
      <c r="I9" s="2"/>
      <c r="J9" s="2"/>
      <c r="K9" s="191"/>
    </row>
    <row r="10" spans="1:11" ht="16.5" thickBot="1">
      <c r="A10" s="200"/>
      <c r="B10" s="207"/>
      <c r="C10" s="201"/>
      <c r="D10" s="201"/>
      <c r="E10" s="201"/>
      <c r="F10" s="202"/>
      <c r="G10" s="207"/>
      <c r="H10" s="201"/>
      <c r="I10" s="201"/>
      <c r="J10" s="201"/>
      <c r="K10" s="202"/>
    </row>
    <row r="11" spans="1:11" ht="16.5" thickBot="1">
      <c r="A11" s="203" t="s">
        <v>56</v>
      </c>
      <c r="B11" s="208">
        <f>SUM(B5:B10)</f>
        <v>0</v>
      </c>
      <c r="C11" s="205">
        <f>SUM(C5:C10)</f>
        <v>0</v>
      </c>
      <c r="D11" s="205">
        <f t="shared" ref="D11:K11" si="0">SUM(D5:D10)</f>
        <v>0</v>
      </c>
      <c r="E11" s="205">
        <f t="shared" si="0"/>
        <v>0</v>
      </c>
      <c r="F11" s="206">
        <f t="shared" si="0"/>
        <v>0</v>
      </c>
      <c r="G11" s="208">
        <f t="shared" ref="G11" si="1">SUM(G5:G10)</f>
        <v>3</v>
      </c>
      <c r="H11" s="205">
        <f t="shared" si="0"/>
        <v>3</v>
      </c>
      <c r="I11" s="205">
        <f t="shared" si="0"/>
        <v>3</v>
      </c>
      <c r="J11" s="205">
        <f t="shared" si="0"/>
        <v>0</v>
      </c>
      <c r="K11" s="206">
        <f t="shared" si="0"/>
        <v>0</v>
      </c>
    </row>
    <row r="13" spans="1:11" ht="16.5" thickBot="1">
      <c r="A13" s="48" t="s">
        <v>147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.75" customHeight="1">
      <c r="A14" s="413" t="s">
        <v>139</v>
      </c>
      <c r="B14" s="410" t="s">
        <v>140</v>
      </c>
      <c r="C14" s="400" t="s">
        <v>58</v>
      </c>
      <c r="D14" s="416" t="s">
        <v>141</v>
      </c>
      <c r="E14" s="417"/>
      <c r="F14" s="418"/>
      <c r="G14" s="410" t="s">
        <v>142</v>
      </c>
      <c r="H14" s="400" t="s">
        <v>58</v>
      </c>
      <c r="I14" s="416" t="s">
        <v>143</v>
      </c>
      <c r="J14" s="417"/>
      <c r="K14" s="418"/>
    </row>
    <row r="15" spans="1:11" ht="32.25" thickBot="1">
      <c r="A15" s="414"/>
      <c r="B15" s="411"/>
      <c r="C15" s="415"/>
      <c r="D15" s="321" t="s">
        <v>144</v>
      </c>
      <c r="E15" s="321" t="s">
        <v>145</v>
      </c>
      <c r="F15" s="99" t="s">
        <v>146</v>
      </c>
      <c r="G15" s="411"/>
      <c r="H15" s="415"/>
      <c r="I15" s="321" t="s">
        <v>144</v>
      </c>
      <c r="J15" s="321" t="s">
        <v>145</v>
      </c>
      <c r="K15" s="99" t="s">
        <v>146</v>
      </c>
    </row>
    <row r="16" spans="1:11">
      <c r="A16" s="213" t="s">
        <v>288</v>
      </c>
      <c r="B16" s="215">
        <v>1</v>
      </c>
      <c r="C16" s="76">
        <v>1</v>
      </c>
      <c r="D16" s="76">
        <v>4</v>
      </c>
      <c r="E16" s="76"/>
      <c r="F16" s="216"/>
      <c r="G16" s="215">
        <v>6</v>
      </c>
      <c r="H16" s="76">
        <v>4</v>
      </c>
      <c r="I16" s="76">
        <v>24</v>
      </c>
      <c r="J16" s="76"/>
      <c r="K16" s="216"/>
    </row>
    <row r="17" spans="1:11">
      <c r="A17" s="213"/>
      <c r="B17" s="215"/>
      <c r="C17" s="76"/>
      <c r="D17" s="76"/>
      <c r="E17" s="76"/>
      <c r="F17" s="216"/>
      <c r="G17" s="215"/>
      <c r="H17" s="76"/>
      <c r="I17" s="76"/>
      <c r="J17" s="76"/>
      <c r="K17" s="216"/>
    </row>
    <row r="18" spans="1:11">
      <c r="A18" s="213"/>
      <c r="B18" s="215"/>
      <c r="C18" s="76"/>
      <c r="D18" s="76"/>
      <c r="E18" s="76"/>
      <c r="F18" s="216"/>
      <c r="G18" s="215"/>
      <c r="H18" s="76"/>
      <c r="I18" s="76"/>
      <c r="J18" s="76"/>
      <c r="K18" s="216"/>
    </row>
    <row r="19" spans="1:11">
      <c r="A19" s="198"/>
      <c r="B19" s="190"/>
      <c r="C19" s="2"/>
      <c r="D19" s="2"/>
      <c r="E19" s="2"/>
      <c r="F19" s="191"/>
      <c r="G19" s="190"/>
      <c r="H19" s="2"/>
      <c r="I19" s="2"/>
      <c r="J19" s="2"/>
      <c r="K19" s="191"/>
    </row>
    <row r="20" spans="1:11">
      <c r="A20" s="198"/>
      <c r="B20" s="190"/>
      <c r="C20" s="2"/>
      <c r="D20" s="2"/>
      <c r="E20" s="2"/>
      <c r="F20" s="191"/>
      <c r="G20" s="190"/>
      <c r="H20" s="2"/>
      <c r="I20" s="2"/>
      <c r="J20" s="2"/>
      <c r="K20" s="191"/>
    </row>
    <row r="21" spans="1:11" ht="16.5" thickBot="1">
      <c r="A21" s="200"/>
      <c r="B21" s="207"/>
      <c r="C21" s="201"/>
      <c r="D21" s="201"/>
      <c r="E21" s="201"/>
      <c r="F21" s="202"/>
      <c r="G21" s="207"/>
      <c r="H21" s="201"/>
      <c r="I21" s="201"/>
      <c r="J21" s="201"/>
      <c r="K21" s="202"/>
    </row>
    <row r="22" spans="1:11" ht="16.5" thickBot="1">
      <c r="A22" s="214" t="s">
        <v>56</v>
      </c>
      <c r="B22" s="208">
        <f>SUM(B16:B21)</f>
        <v>1</v>
      </c>
      <c r="C22" s="205">
        <f>SUM(C16:C21)</f>
        <v>1</v>
      </c>
      <c r="D22" s="205">
        <f t="shared" ref="D22:K22" si="2">SUM(D16:D21)</f>
        <v>4</v>
      </c>
      <c r="E22" s="205">
        <f t="shared" si="2"/>
        <v>0</v>
      </c>
      <c r="F22" s="206">
        <f t="shared" si="2"/>
        <v>0</v>
      </c>
      <c r="G22" s="208">
        <f t="shared" ref="G22" si="3">SUM(G16:G21)</f>
        <v>6</v>
      </c>
      <c r="H22" s="205">
        <f t="shared" si="2"/>
        <v>4</v>
      </c>
      <c r="I22" s="205">
        <f t="shared" si="2"/>
        <v>24</v>
      </c>
      <c r="J22" s="205">
        <f t="shared" si="2"/>
        <v>0</v>
      </c>
      <c r="K22" s="206">
        <f t="shared" si="2"/>
        <v>0</v>
      </c>
    </row>
    <row r="23" spans="1:11" ht="16.5" thickBo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>
      <c r="A24" s="217" t="s">
        <v>148</v>
      </c>
      <c r="B24" s="219">
        <f>+B11-B22</f>
        <v>-1</v>
      </c>
      <c r="C24" s="209">
        <f>+C11-C22</f>
        <v>-1</v>
      </c>
      <c r="D24" s="209">
        <f t="shared" ref="D24:K24" si="4">+D11-D22</f>
        <v>-4</v>
      </c>
      <c r="E24" s="209">
        <f t="shared" si="4"/>
        <v>0</v>
      </c>
      <c r="F24" s="210">
        <f t="shared" si="4"/>
        <v>0</v>
      </c>
      <c r="G24" s="219">
        <f t="shared" ref="G24" si="5">+G11-G22</f>
        <v>-3</v>
      </c>
      <c r="H24" s="209">
        <f t="shared" si="4"/>
        <v>-1</v>
      </c>
      <c r="I24" s="209">
        <f t="shared" si="4"/>
        <v>-21</v>
      </c>
      <c r="J24" s="209">
        <f t="shared" si="4"/>
        <v>0</v>
      </c>
      <c r="K24" s="210">
        <f t="shared" si="4"/>
        <v>0</v>
      </c>
    </row>
    <row r="25" spans="1:11" ht="16.5" thickBot="1">
      <c r="A25" s="218" t="s">
        <v>149</v>
      </c>
      <c r="B25" s="220">
        <f>+IFERROR(B24/B22,0)*100</f>
        <v>-100</v>
      </c>
      <c r="C25" s="211">
        <f>+IFERROR(C24/C22,0)*100</f>
        <v>-100</v>
      </c>
      <c r="D25" s="211">
        <f t="shared" ref="D25:K25" si="6">+IFERROR(D24/D22,0)*100</f>
        <v>-100</v>
      </c>
      <c r="E25" s="211">
        <f t="shared" si="6"/>
        <v>0</v>
      </c>
      <c r="F25" s="212">
        <f t="shared" si="6"/>
        <v>0</v>
      </c>
      <c r="G25" s="220">
        <f t="shared" ref="G25" si="7">+IFERROR(G24/G22,0)*100</f>
        <v>-50</v>
      </c>
      <c r="H25" s="211">
        <f t="shared" si="6"/>
        <v>-25</v>
      </c>
      <c r="I25" s="211">
        <f t="shared" si="6"/>
        <v>-87.5</v>
      </c>
      <c r="J25" s="211">
        <f t="shared" si="6"/>
        <v>0</v>
      </c>
      <c r="K25" s="212">
        <f t="shared" si="6"/>
        <v>0</v>
      </c>
    </row>
    <row r="26" spans="1:11">
      <c r="J26" s="16"/>
      <c r="K26" s="16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="85" zoomScaleSheetLayoutView="85" workbookViewId="0">
      <selection activeCell="E20" sqref="E20"/>
    </sheetView>
  </sheetViews>
  <sheetFormatPr defaultRowHeight="15.7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>
      <c r="A1" s="412" t="s">
        <v>150</v>
      </c>
      <c r="B1" s="412"/>
      <c r="C1" s="412"/>
      <c r="D1" s="412"/>
      <c r="E1" s="412"/>
      <c r="F1" s="412"/>
      <c r="G1" s="4"/>
      <c r="H1" s="4"/>
      <c r="I1" s="11"/>
      <c r="J1" s="11"/>
    </row>
    <row r="2" spans="1:10" ht="48" thickBot="1">
      <c r="A2" s="101" t="s">
        <v>151</v>
      </c>
      <c r="B2" s="93" t="s">
        <v>152</v>
      </c>
      <c r="C2" s="93" t="s">
        <v>153</v>
      </c>
      <c r="D2" s="93" t="s">
        <v>154</v>
      </c>
      <c r="E2" s="93" t="s">
        <v>155</v>
      </c>
      <c r="F2" s="94" t="s">
        <v>156</v>
      </c>
      <c r="G2" s="19"/>
      <c r="H2" s="19"/>
    </row>
    <row r="3" spans="1:10">
      <c r="A3" s="76" t="s">
        <v>303</v>
      </c>
      <c r="B3" s="76" t="s">
        <v>307</v>
      </c>
      <c r="C3" s="76" t="s">
        <v>289</v>
      </c>
      <c r="D3" s="331">
        <v>43881</v>
      </c>
      <c r="E3" s="331">
        <v>44013</v>
      </c>
      <c r="F3" s="100" t="s">
        <v>311</v>
      </c>
      <c r="G3" s="15"/>
      <c r="H3" s="15"/>
    </row>
    <row r="4" spans="1:10">
      <c r="A4" s="76" t="s">
        <v>304</v>
      </c>
      <c r="B4" s="76" t="s">
        <v>308</v>
      </c>
      <c r="C4" s="76" t="s">
        <v>289</v>
      </c>
      <c r="D4" s="331">
        <v>43901</v>
      </c>
      <c r="E4" s="331">
        <v>44013</v>
      </c>
      <c r="F4" s="100" t="s">
        <v>311</v>
      </c>
      <c r="G4" s="15"/>
      <c r="H4" s="15"/>
    </row>
    <row r="5" spans="1:10">
      <c r="A5" s="76" t="s">
        <v>305</v>
      </c>
      <c r="B5" s="76" t="s">
        <v>309</v>
      </c>
      <c r="C5" s="76" t="s">
        <v>289</v>
      </c>
      <c r="D5" s="331">
        <v>43992</v>
      </c>
      <c r="E5" s="331">
        <v>44118</v>
      </c>
      <c r="F5" s="100" t="s">
        <v>312</v>
      </c>
      <c r="G5" s="15"/>
      <c r="H5" s="15"/>
    </row>
    <row r="6" spans="1:10">
      <c r="A6" s="76" t="s">
        <v>306</v>
      </c>
      <c r="B6" s="76" t="s">
        <v>310</v>
      </c>
      <c r="C6" s="76" t="s">
        <v>289</v>
      </c>
      <c r="D6" s="331">
        <v>44118</v>
      </c>
      <c r="E6" s="331">
        <v>44182</v>
      </c>
      <c r="F6" s="100" t="s">
        <v>311</v>
      </c>
      <c r="G6" s="15"/>
      <c r="H6" s="15"/>
    </row>
    <row r="7" spans="1:10">
      <c r="A7" s="2"/>
      <c r="B7" s="2"/>
      <c r="C7" s="2"/>
      <c r="D7" s="2"/>
      <c r="E7" s="2"/>
      <c r="F7" s="13"/>
      <c r="G7" s="15"/>
      <c r="H7" s="15"/>
    </row>
    <row r="8" spans="1:10">
      <c r="A8" s="2"/>
      <c r="B8" s="2"/>
      <c r="C8" s="2"/>
      <c r="D8" s="2"/>
      <c r="E8" s="2"/>
      <c r="F8" s="13"/>
      <c r="G8" s="15"/>
      <c r="H8" s="15"/>
    </row>
    <row r="9" spans="1:10">
      <c r="A9" s="2"/>
      <c r="B9" s="2"/>
      <c r="C9" s="2"/>
      <c r="D9" s="2"/>
      <c r="E9" s="2"/>
      <c r="F9" s="13"/>
      <c r="G9" s="15"/>
      <c r="H9" s="15"/>
    </row>
    <row r="10" spans="1:10" ht="12.75" customHeight="1" thickBot="1">
      <c r="A10" s="7"/>
      <c r="B10" s="7"/>
      <c r="C10" s="7"/>
      <c r="D10" s="7"/>
      <c r="E10" s="7"/>
      <c r="F10" s="15"/>
      <c r="G10" s="15"/>
      <c r="H10" s="15"/>
    </row>
    <row r="11" spans="1:10" ht="64.5" customHeight="1" thickBot="1">
      <c r="B11" s="102" t="s">
        <v>157</v>
      </c>
      <c r="C11" s="79"/>
      <c r="D11" s="94" t="s">
        <v>158</v>
      </c>
      <c r="E11" s="7"/>
      <c r="F11" s="15"/>
      <c r="G11" s="15"/>
      <c r="H11" s="15"/>
    </row>
    <row r="12" spans="1:10">
      <c r="B12" s="23" t="s">
        <v>159</v>
      </c>
      <c r="C12" s="24">
        <v>0</v>
      </c>
      <c r="D12" s="76">
        <v>0</v>
      </c>
      <c r="E12" s="7"/>
      <c r="F12" s="7"/>
      <c r="G12" s="7"/>
      <c r="H12" s="7"/>
    </row>
    <row r="13" spans="1:10">
      <c r="B13" s="23" t="s">
        <v>160</v>
      </c>
      <c r="C13" s="25">
        <v>0</v>
      </c>
      <c r="D13" s="2">
        <v>0</v>
      </c>
      <c r="E13" s="7"/>
      <c r="F13" s="7"/>
      <c r="G13" s="7"/>
      <c r="H13" s="7"/>
    </row>
    <row r="14" spans="1:10">
      <c r="B14" s="23" t="s">
        <v>161</v>
      </c>
      <c r="C14" s="25">
        <v>4</v>
      </c>
      <c r="D14" s="2">
        <v>1</v>
      </c>
      <c r="E14" s="7"/>
      <c r="F14" s="7"/>
      <c r="G14" s="7"/>
      <c r="H14" s="7"/>
    </row>
    <row r="15" spans="1:10">
      <c r="B15" s="14" t="s">
        <v>162</v>
      </c>
      <c r="C15" s="25">
        <v>1</v>
      </c>
      <c r="D15" s="2">
        <v>0</v>
      </c>
      <c r="E15" s="7"/>
      <c r="F15" s="7"/>
      <c r="G15" s="7"/>
      <c r="H15" s="7"/>
    </row>
    <row r="16" spans="1:10">
      <c r="B16" s="2" t="s">
        <v>163</v>
      </c>
      <c r="C16" s="25">
        <v>0</v>
      </c>
      <c r="D16" s="2">
        <v>0</v>
      </c>
      <c r="E16" s="7"/>
      <c r="F16" s="7"/>
      <c r="G16" s="7"/>
      <c r="H16" s="7"/>
    </row>
    <row r="17" spans="2:6">
      <c r="B17" s="2" t="s">
        <v>164</v>
      </c>
      <c r="C17" s="25">
        <v>1</v>
      </c>
      <c r="D17" s="2">
        <v>0</v>
      </c>
      <c r="E17" s="7"/>
      <c r="F17" s="7"/>
    </row>
    <row r="18" spans="2:6">
      <c r="B18" s="2" t="s">
        <v>165</v>
      </c>
      <c r="C18" s="25">
        <v>0</v>
      </c>
      <c r="D18" s="2">
        <v>0</v>
      </c>
      <c r="E18" s="7"/>
      <c r="F18" s="7"/>
    </row>
    <row r="19" spans="2:6" ht="9.75" customHeight="1" thickBot="1">
      <c r="B19" s="7"/>
      <c r="C19" s="7"/>
      <c r="D19" s="7"/>
      <c r="E19" s="7"/>
      <c r="F19" s="7"/>
    </row>
    <row r="20" spans="2:6" ht="31.5" customHeight="1" thickBot="1">
      <c r="B20" s="103" t="s">
        <v>166</v>
      </c>
      <c r="C20" s="104" t="s">
        <v>167</v>
      </c>
      <c r="E20" s="7"/>
      <c r="F20" s="7"/>
    </row>
    <row r="21" spans="2:6" ht="32.25" customHeight="1">
      <c r="B21" s="51">
        <v>4</v>
      </c>
      <c r="C21" s="23">
        <v>56</v>
      </c>
      <c r="D21" s="35"/>
      <c r="E21" s="7"/>
      <c r="F21" s="7"/>
    </row>
    <row r="22" spans="2:6">
      <c r="D22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zoomScale="70" zoomScaleSheetLayoutView="70" workbookViewId="0">
      <selection activeCell="E16" sqref="E16"/>
    </sheetView>
  </sheetViews>
  <sheetFormatPr defaultRowHeight="15.7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>
      <c r="A1" s="422" t="s">
        <v>168</v>
      </c>
      <c r="B1" s="422"/>
      <c r="C1" s="422"/>
      <c r="D1" s="422"/>
      <c r="E1" s="422"/>
      <c r="F1" s="422"/>
      <c r="G1" s="26"/>
    </row>
    <row r="2" spans="1:7" ht="32.25" thickBot="1">
      <c r="A2" s="106" t="s">
        <v>151</v>
      </c>
      <c r="B2" s="80" t="s">
        <v>152</v>
      </c>
      <c r="C2" s="80" t="s">
        <v>153</v>
      </c>
      <c r="D2" s="80" t="s">
        <v>154</v>
      </c>
      <c r="E2" s="80" t="s">
        <v>169</v>
      </c>
      <c r="F2" s="81" t="s">
        <v>156</v>
      </c>
      <c r="G2" s="10"/>
    </row>
    <row r="3" spans="1:7">
      <c r="A3" s="72" t="s">
        <v>303</v>
      </c>
      <c r="B3" s="72" t="s">
        <v>313</v>
      </c>
      <c r="C3" s="72" t="s">
        <v>289</v>
      </c>
      <c r="D3" s="332">
        <v>44097</v>
      </c>
      <c r="E3" s="332">
        <v>44175</v>
      </c>
      <c r="F3" s="105" t="s">
        <v>311</v>
      </c>
      <c r="G3" s="15"/>
    </row>
    <row r="4" spans="1:7">
      <c r="A4" s="44" t="s">
        <v>304</v>
      </c>
      <c r="B4" s="44" t="s">
        <v>314</v>
      </c>
      <c r="C4" s="44" t="s">
        <v>289</v>
      </c>
      <c r="D4" s="333">
        <v>44097</v>
      </c>
      <c r="E4" s="333">
        <v>44175</v>
      </c>
      <c r="F4" s="27" t="s">
        <v>311</v>
      </c>
      <c r="G4" s="15"/>
    </row>
    <row r="5" spans="1:7">
      <c r="A5" s="44" t="s">
        <v>305</v>
      </c>
      <c r="B5" s="44" t="s">
        <v>315</v>
      </c>
      <c r="C5" s="44" t="s">
        <v>289</v>
      </c>
      <c r="D5" s="333">
        <v>44099</v>
      </c>
      <c r="E5" s="333">
        <v>44175</v>
      </c>
      <c r="F5" s="27" t="s">
        <v>311</v>
      </c>
      <c r="G5" s="15"/>
    </row>
    <row r="6" spans="1:7">
      <c r="A6" s="44" t="s">
        <v>306</v>
      </c>
      <c r="B6" s="44" t="s">
        <v>316</v>
      </c>
      <c r="C6" s="44" t="s">
        <v>289</v>
      </c>
      <c r="D6" s="333">
        <v>44118</v>
      </c>
      <c r="E6" s="333">
        <v>44175</v>
      </c>
      <c r="F6" s="27" t="s">
        <v>311</v>
      </c>
      <c r="G6" s="15"/>
    </row>
    <row r="7" spans="1:7">
      <c r="A7" s="44"/>
      <c r="B7" s="44"/>
      <c r="C7" s="44"/>
      <c r="D7" s="44"/>
      <c r="E7" s="44"/>
      <c r="F7" s="27"/>
      <c r="G7" s="15"/>
    </row>
    <row r="8" spans="1:7">
      <c r="A8" s="44"/>
      <c r="B8" s="44"/>
      <c r="C8" s="44"/>
      <c r="D8" s="44"/>
      <c r="E8" s="44"/>
      <c r="F8" s="27"/>
      <c r="G8" s="15"/>
    </row>
    <row r="9" spans="1:7">
      <c r="A9" s="44"/>
      <c r="B9" s="44"/>
      <c r="C9" s="44"/>
      <c r="D9" s="44"/>
      <c r="E9" s="44"/>
      <c r="F9" s="27"/>
      <c r="G9" s="15"/>
    </row>
    <row r="10" spans="1:7">
      <c r="A10" s="44"/>
      <c r="B10" s="44"/>
      <c r="C10" s="44"/>
      <c r="D10" s="44"/>
      <c r="E10" s="44"/>
      <c r="F10" s="27"/>
      <c r="G10" s="7"/>
    </row>
    <row r="11" spans="1:7" ht="16.5" thickBot="1">
      <c r="A11" s="58"/>
      <c r="B11" s="58"/>
      <c r="C11" s="58"/>
      <c r="D11" s="58"/>
      <c r="E11" s="58"/>
      <c r="F11" s="59"/>
      <c r="G11" s="7"/>
    </row>
    <row r="12" spans="1:7" ht="53.25" customHeight="1" thickBot="1">
      <c r="A12" s="60"/>
      <c r="B12" s="107" t="s">
        <v>170</v>
      </c>
      <c r="C12" s="108"/>
      <c r="D12" s="109" t="s">
        <v>158</v>
      </c>
      <c r="E12" s="58"/>
      <c r="F12" s="59"/>
      <c r="G12" s="7"/>
    </row>
    <row r="13" spans="1:7">
      <c r="A13" s="60"/>
      <c r="B13" s="63" t="s">
        <v>159</v>
      </c>
      <c r="C13" s="62"/>
      <c r="D13" s="72"/>
      <c r="E13" s="58"/>
      <c r="F13" s="58"/>
      <c r="G13" s="7"/>
    </row>
    <row r="14" spans="1:7">
      <c r="A14" s="60"/>
      <c r="B14" s="63" t="s">
        <v>160</v>
      </c>
      <c r="C14" s="64">
        <v>0</v>
      </c>
      <c r="D14" s="44"/>
      <c r="E14" s="58"/>
      <c r="F14" s="58"/>
      <c r="G14" s="7"/>
    </row>
    <row r="15" spans="1:7">
      <c r="A15" s="60"/>
      <c r="B15" s="63" t="s">
        <v>161</v>
      </c>
      <c r="C15" s="64">
        <v>4</v>
      </c>
      <c r="D15" s="44"/>
      <c r="E15" s="58"/>
      <c r="F15" s="58"/>
      <c r="G15" s="7"/>
    </row>
    <row r="16" spans="1:7">
      <c r="A16" s="60"/>
      <c r="B16" s="61" t="s">
        <v>162</v>
      </c>
      <c r="C16" s="64">
        <v>0</v>
      </c>
      <c r="D16" s="44"/>
      <c r="E16" s="58"/>
      <c r="F16" s="58"/>
      <c r="G16" s="7"/>
    </row>
    <row r="17" spans="1:7">
      <c r="A17" s="60"/>
      <c r="B17" s="44" t="s">
        <v>163</v>
      </c>
      <c r="C17" s="64"/>
      <c r="D17" s="44"/>
      <c r="E17" s="58"/>
      <c r="F17" s="58"/>
      <c r="G17" s="7"/>
    </row>
    <row r="18" spans="1:7">
      <c r="A18" s="60"/>
      <c r="B18" s="44" t="s">
        <v>164</v>
      </c>
      <c r="C18" s="64"/>
      <c r="D18" s="44"/>
      <c r="E18" s="58"/>
      <c r="F18" s="58"/>
    </row>
    <row r="19" spans="1:7">
      <c r="A19" s="60"/>
      <c r="B19" s="44" t="s">
        <v>165</v>
      </c>
      <c r="C19" s="64"/>
      <c r="D19" s="44"/>
      <c r="E19" s="58"/>
      <c r="F19" s="58"/>
    </row>
    <row r="20" spans="1:7" ht="16.5" thickBot="1">
      <c r="A20" s="60"/>
      <c r="B20" s="58"/>
      <c r="C20" s="58"/>
      <c r="D20" s="58"/>
      <c r="E20" s="58"/>
      <c r="F20" s="58"/>
    </row>
    <row r="21" spans="1:7" ht="31.5" customHeight="1" thickBot="1">
      <c r="A21" s="60"/>
      <c r="B21" s="110" t="s">
        <v>171</v>
      </c>
      <c r="C21" s="111" t="s">
        <v>172</v>
      </c>
      <c r="E21" s="58"/>
      <c r="F21" s="58"/>
    </row>
    <row r="22" spans="1:7" ht="29.25" customHeight="1">
      <c r="A22" s="60"/>
      <c r="B22" s="51">
        <v>4</v>
      </c>
      <c r="C22" s="63">
        <v>44</v>
      </c>
      <c r="D22" s="65"/>
      <c r="E22" s="58"/>
      <c r="F22" s="58"/>
    </row>
    <row r="23" spans="1:7">
      <c r="D23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1"/>
  <sheetViews>
    <sheetView view="pageBreakPreview" topLeftCell="A3" zoomScale="115" zoomScaleSheetLayoutView="115" workbookViewId="0">
      <selection activeCell="B20" sqref="B20"/>
    </sheetView>
  </sheetViews>
  <sheetFormatPr defaultRowHeight="15.7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>
      <c r="A1" s="424" t="s">
        <v>173</v>
      </c>
      <c r="B1" s="424"/>
      <c r="C1" s="424"/>
      <c r="D1" s="424"/>
      <c r="E1" s="424"/>
      <c r="F1" s="424"/>
      <c r="G1" s="424"/>
      <c r="H1" s="424"/>
      <c r="I1" s="424"/>
      <c r="J1" s="178"/>
    </row>
    <row r="2" spans="1:10" s="4" customFormat="1" ht="174" customHeight="1" thickBot="1">
      <c r="A2" s="77" t="s">
        <v>174</v>
      </c>
      <c r="B2" s="93" t="s">
        <v>175</v>
      </c>
      <c r="C2" s="93" t="s">
        <v>176</v>
      </c>
      <c r="D2" s="93" t="s">
        <v>177</v>
      </c>
      <c r="E2" s="93" t="s">
        <v>178</v>
      </c>
      <c r="F2" s="93" t="s">
        <v>179</v>
      </c>
      <c r="G2" s="93" t="s">
        <v>180</v>
      </c>
      <c r="H2" s="93" t="s">
        <v>181</v>
      </c>
      <c r="I2" s="94" t="s">
        <v>182</v>
      </c>
      <c r="J2" s="17"/>
    </row>
    <row r="3" spans="1:10">
      <c r="A3" s="100" t="s">
        <v>183</v>
      </c>
      <c r="B3" s="100"/>
      <c r="C3" s="76"/>
      <c r="D3" s="76"/>
      <c r="E3" s="76"/>
      <c r="F3" s="76"/>
      <c r="G3" s="76"/>
      <c r="H3" s="76"/>
      <c r="I3" s="76"/>
      <c r="J3" s="7"/>
    </row>
    <row r="4" spans="1:10">
      <c r="A4" s="13" t="s">
        <v>184</v>
      </c>
      <c r="B4" s="13"/>
      <c r="C4" s="2"/>
      <c r="D4" s="2"/>
      <c r="E4" s="2"/>
      <c r="F4" s="2"/>
      <c r="G4" s="2"/>
      <c r="H4" s="2"/>
      <c r="I4" s="2"/>
      <c r="J4" s="7"/>
    </row>
    <row r="5" spans="1:10">
      <c r="A5" s="13" t="s">
        <v>185</v>
      </c>
      <c r="B5" s="13"/>
      <c r="C5" s="2"/>
      <c r="D5" s="2"/>
      <c r="E5" s="2"/>
      <c r="F5" s="2"/>
      <c r="G5" s="2"/>
      <c r="H5" s="2"/>
      <c r="I5" s="2"/>
      <c r="J5" s="7"/>
    </row>
    <row r="6" spans="1:10">
      <c r="A6" s="145" t="s">
        <v>56</v>
      </c>
      <c r="B6" s="144">
        <f>SUM(B3:B5)</f>
        <v>0</v>
      </c>
      <c r="C6" s="146">
        <f>+IFERROR(($B$3*C3+$B$4*C4+$B$5*C5)/$B$6,0)</f>
        <v>0</v>
      </c>
      <c r="D6" s="146">
        <f>+IFERROR(($B$3*D3+$B$4*D4+$B$5*D5)/$B$6,0)</f>
        <v>0</v>
      </c>
      <c r="E6" s="146">
        <f>+IFERROR(($B$3*E3+$B$4*E4+$B$5*E5)/$B$6,0)</f>
        <v>0</v>
      </c>
      <c r="F6" s="144">
        <f>SUM(F3:F5)</f>
        <v>0</v>
      </c>
      <c r="G6" s="144">
        <f>SUM(G3:G5)</f>
        <v>0</v>
      </c>
      <c r="H6" s="144">
        <f>SUM(H3:H5)</f>
        <v>0</v>
      </c>
      <c r="I6" s="144">
        <f>SUM(I3:I5)</f>
        <v>0</v>
      </c>
      <c r="J6" s="7"/>
    </row>
    <row r="7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1" customFormat="1" ht="16.5" customHeight="1" thickBot="1">
      <c r="A8" s="423" t="s">
        <v>186</v>
      </c>
      <c r="B8" s="423"/>
      <c r="C8" s="423"/>
      <c r="D8" s="10"/>
      <c r="H8" s="10"/>
      <c r="I8" s="10"/>
      <c r="J8" s="10"/>
    </row>
    <row r="9" spans="1:10" s="1" customFormat="1" ht="32.25" thickBot="1">
      <c r="A9" s="77" t="s">
        <v>187</v>
      </c>
      <c r="B9" s="93" t="s">
        <v>188</v>
      </c>
      <c r="C9" s="94" t="s">
        <v>189</v>
      </c>
      <c r="D9" s="10"/>
      <c r="H9" s="10"/>
      <c r="I9" s="10"/>
      <c r="J9" s="10"/>
    </row>
    <row r="10" spans="1:10">
      <c r="A10" s="100" t="s">
        <v>190</v>
      </c>
      <c r="B10" s="100"/>
      <c r="C10" s="112"/>
      <c r="D10" s="7"/>
      <c r="H10" s="7"/>
      <c r="I10" s="7"/>
      <c r="J10" s="7"/>
    </row>
    <row r="11" spans="1:10">
      <c r="A11" s="13" t="s">
        <v>191</v>
      </c>
      <c r="B11" s="13">
        <v>1</v>
      </c>
      <c r="C11" s="3">
        <v>1</v>
      </c>
      <c r="D11" s="7"/>
      <c r="H11" s="7"/>
      <c r="I11" s="7"/>
      <c r="J11" s="7"/>
    </row>
    <row r="12" spans="1:10" ht="13.5" customHeight="1">
      <c r="A12" s="144" t="s">
        <v>56</v>
      </c>
      <c r="B12" s="73">
        <f>+B10+B11</f>
        <v>1</v>
      </c>
      <c r="C12" s="73">
        <f>+C10+C11</f>
        <v>1</v>
      </c>
    </row>
    <row r="13" spans="1:10">
      <c r="C13" s="16"/>
    </row>
    <row r="14" spans="1:10" ht="15.75" customHeight="1">
      <c r="A14" s="423" t="s">
        <v>192</v>
      </c>
      <c r="B14" s="423"/>
      <c r="C14" s="423"/>
    </row>
    <row r="15" spans="1:10">
      <c r="A15" s="423"/>
      <c r="B15" s="423"/>
      <c r="C15" s="423"/>
    </row>
    <row r="16" spans="1:10">
      <c r="A16" s="423"/>
      <c r="B16" s="423"/>
      <c r="C16" s="423"/>
    </row>
    <row r="17" spans="1:3" ht="16.5" thickBot="1">
      <c r="A17" s="425"/>
      <c r="B17" s="425"/>
      <c r="C17" s="423"/>
    </row>
    <row r="18" spans="1:3" ht="16.5" thickBot="1">
      <c r="A18" s="77" t="s">
        <v>193</v>
      </c>
      <c r="B18" s="94" t="s">
        <v>194</v>
      </c>
      <c r="C18" s="28"/>
    </row>
    <row r="19" spans="1:3">
      <c r="A19" s="100" t="s">
        <v>195</v>
      </c>
      <c r="B19" s="100">
        <v>0</v>
      </c>
      <c r="C19" s="7"/>
    </row>
    <row r="20" spans="1:3">
      <c r="A20" s="13" t="s">
        <v>196</v>
      </c>
      <c r="B20" s="13">
        <v>0</v>
      </c>
      <c r="C20" s="7"/>
    </row>
    <row r="21" spans="1:3">
      <c r="A21" s="144" t="s">
        <v>56</v>
      </c>
      <c r="B21" s="73">
        <f>+B19+B20</f>
        <v>0</v>
      </c>
      <c r="C21" s="65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22"/>
  <sheetViews>
    <sheetView view="pageBreakPreview" zoomScale="70" zoomScaleSheetLayoutView="70" workbookViewId="0">
      <selection activeCell="C6" sqref="C6"/>
    </sheetView>
  </sheetViews>
  <sheetFormatPr defaultRowHeight="15.7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>
      <c r="A1" s="412" t="s">
        <v>197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20"/>
      <c r="O1" s="20"/>
      <c r="P1" s="20"/>
      <c r="Q1" s="20"/>
      <c r="R1" s="20"/>
      <c r="S1" s="20"/>
    </row>
    <row r="2" spans="1:19" ht="16.5" thickBot="1">
      <c r="A2" s="261" t="s">
        <v>198</v>
      </c>
      <c r="B2" s="261"/>
      <c r="C2" s="262"/>
      <c r="D2" s="262"/>
      <c r="E2" s="261"/>
      <c r="F2" s="261"/>
      <c r="G2" s="261"/>
      <c r="H2" s="426"/>
      <c r="I2" s="426"/>
      <c r="J2" s="426"/>
      <c r="K2" s="426"/>
      <c r="L2" s="426"/>
      <c r="M2" s="426"/>
    </row>
    <row r="3" spans="1:19" s="5" customFormat="1" ht="66.75" customHeight="1" thickBot="1">
      <c r="A3" s="263" t="s">
        <v>139</v>
      </c>
      <c r="B3" s="264" t="s">
        <v>56</v>
      </c>
      <c r="C3" s="264" t="s">
        <v>199</v>
      </c>
      <c r="D3" s="264" t="s">
        <v>200</v>
      </c>
      <c r="E3" s="264" t="s">
        <v>201</v>
      </c>
      <c r="F3" s="264" t="s">
        <v>202</v>
      </c>
      <c r="G3" s="265" t="s">
        <v>203</v>
      </c>
      <c r="H3" s="264" t="s">
        <v>58</v>
      </c>
      <c r="I3" s="263" t="s">
        <v>199</v>
      </c>
      <c r="J3" s="264" t="s">
        <v>200</v>
      </c>
      <c r="K3" s="264" t="s">
        <v>201</v>
      </c>
      <c r="L3" s="264" t="s">
        <v>202</v>
      </c>
      <c r="M3" s="265" t="s">
        <v>203</v>
      </c>
    </row>
    <row r="4" spans="1:19" s="5" customFormat="1">
      <c r="A4" s="266" t="s">
        <v>288</v>
      </c>
      <c r="B4" s="267">
        <f>SUM(C4:G4)</f>
        <v>39</v>
      </c>
      <c r="C4" s="268">
        <v>9</v>
      </c>
      <c r="D4" s="268">
        <v>6</v>
      </c>
      <c r="E4" s="268">
        <v>0</v>
      </c>
      <c r="F4" s="268">
        <v>18</v>
      </c>
      <c r="G4" s="302">
        <v>6</v>
      </c>
      <c r="H4" s="309">
        <f t="shared" ref="H4:H15" si="0">SUM(I4:M4)</f>
        <v>23</v>
      </c>
      <c r="I4" s="269">
        <v>2</v>
      </c>
      <c r="J4" s="270">
        <v>1</v>
      </c>
      <c r="K4" s="270">
        <v>0</v>
      </c>
      <c r="L4" s="270">
        <v>14</v>
      </c>
      <c r="M4" s="271">
        <v>6</v>
      </c>
    </row>
    <row r="5" spans="1:19" s="5" customFormat="1">
      <c r="A5" s="272"/>
      <c r="B5" s="267">
        <f>SUM(C5:G5)</f>
        <v>0</v>
      </c>
      <c r="C5" s="273"/>
      <c r="D5" s="273"/>
      <c r="E5" s="273"/>
      <c r="F5" s="273"/>
      <c r="G5" s="303"/>
      <c r="H5" s="310">
        <f t="shared" si="0"/>
        <v>0</v>
      </c>
      <c r="I5" s="272"/>
      <c r="J5" s="273"/>
      <c r="K5" s="273"/>
      <c r="L5" s="273"/>
      <c r="M5" s="274"/>
    </row>
    <row r="6" spans="1:19" s="5" customFormat="1">
      <c r="A6" s="272"/>
      <c r="B6" s="267">
        <f t="shared" ref="B6:B14" si="1">SUM(C6:G6)</f>
        <v>0</v>
      </c>
      <c r="C6" s="273"/>
      <c r="D6" s="273"/>
      <c r="E6" s="273"/>
      <c r="F6" s="273"/>
      <c r="G6" s="303"/>
      <c r="H6" s="310">
        <f t="shared" si="0"/>
        <v>0</v>
      </c>
      <c r="I6" s="272"/>
      <c r="J6" s="273"/>
      <c r="K6" s="273"/>
      <c r="L6" s="273"/>
      <c r="M6" s="274"/>
    </row>
    <row r="7" spans="1:19" s="5" customFormat="1">
      <c r="A7" s="272"/>
      <c r="B7" s="267">
        <f t="shared" si="1"/>
        <v>0</v>
      </c>
      <c r="C7" s="273"/>
      <c r="D7" s="273"/>
      <c r="E7" s="273"/>
      <c r="F7" s="273"/>
      <c r="G7" s="303"/>
      <c r="H7" s="310">
        <f t="shared" si="0"/>
        <v>0</v>
      </c>
      <c r="I7" s="272"/>
      <c r="J7" s="273"/>
      <c r="K7" s="273"/>
      <c r="L7" s="273"/>
      <c r="M7" s="274"/>
    </row>
    <row r="8" spans="1:19" s="5" customFormat="1">
      <c r="A8" s="272"/>
      <c r="B8" s="267">
        <f t="shared" si="1"/>
        <v>0</v>
      </c>
      <c r="C8" s="273"/>
      <c r="D8" s="273"/>
      <c r="E8" s="273"/>
      <c r="F8" s="273"/>
      <c r="G8" s="303"/>
      <c r="H8" s="310">
        <f t="shared" si="0"/>
        <v>0</v>
      </c>
      <c r="I8" s="272"/>
      <c r="J8" s="273"/>
      <c r="K8" s="273"/>
      <c r="L8" s="273"/>
      <c r="M8" s="274"/>
    </row>
    <row r="9" spans="1:19" s="5" customFormat="1">
      <c r="A9" s="272"/>
      <c r="B9" s="267">
        <f t="shared" si="1"/>
        <v>0</v>
      </c>
      <c r="C9" s="273"/>
      <c r="D9" s="273"/>
      <c r="E9" s="273"/>
      <c r="F9" s="273"/>
      <c r="G9" s="303"/>
      <c r="H9" s="310">
        <f t="shared" si="0"/>
        <v>0</v>
      </c>
      <c r="I9" s="272"/>
      <c r="J9" s="273"/>
      <c r="K9" s="273"/>
      <c r="L9" s="273"/>
      <c r="M9" s="274"/>
    </row>
    <row r="10" spans="1:19" s="5" customFormat="1">
      <c r="A10" s="272"/>
      <c r="B10" s="267">
        <f t="shared" si="1"/>
        <v>0</v>
      </c>
      <c r="C10" s="273"/>
      <c r="D10" s="273"/>
      <c r="E10" s="273"/>
      <c r="F10" s="273"/>
      <c r="G10" s="303"/>
      <c r="H10" s="310">
        <f t="shared" si="0"/>
        <v>0</v>
      </c>
      <c r="I10" s="272"/>
      <c r="J10" s="273"/>
      <c r="K10" s="273"/>
      <c r="L10" s="273"/>
      <c r="M10" s="274"/>
    </row>
    <row r="11" spans="1:19" s="5" customFormat="1">
      <c r="A11" s="272"/>
      <c r="B11" s="267">
        <f t="shared" si="1"/>
        <v>0</v>
      </c>
      <c r="C11" s="273"/>
      <c r="D11" s="273"/>
      <c r="E11" s="273"/>
      <c r="F11" s="273"/>
      <c r="G11" s="303"/>
      <c r="H11" s="310">
        <f t="shared" si="0"/>
        <v>0</v>
      </c>
      <c r="I11" s="272"/>
      <c r="J11" s="273"/>
      <c r="K11" s="273"/>
      <c r="L11" s="273"/>
      <c r="M11" s="274"/>
    </row>
    <row r="12" spans="1:19" s="5" customFormat="1">
      <c r="A12" s="272"/>
      <c r="B12" s="267">
        <f t="shared" si="1"/>
        <v>0</v>
      </c>
      <c r="C12" s="273"/>
      <c r="D12" s="273"/>
      <c r="E12" s="273"/>
      <c r="F12" s="273"/>
      <c r="G12" s="303"/>
      <c r="H12" s="310">
        <f t="shared" si="0"/>
        <v>0</v>
      </c>
      <c r="I12" s="272"/>
      <c r="J12" s="273"/>
      <c r="K12" s="273"/>
      <c r="L12" s="273"/>
      <c r="M12" s="274"/>
    </row>
    <row r="13" spans="1:19" s="5" customFormat="1">
      <c r="A13" s="272"/>
      <c r="B13" s="267">
        <f t="shared" si="1"/>
        <v>0</v>
      </c>
      <c r="C13" s="273"/>
      <c r="D13" s="273"/>
      <c r="E13" s="273"/>
      <c r="F13" s="273"/>
      <c r="G13" s="303"/>
      <c r="H13" s="310">
        <f t="shared" si="0"/>
        <v>0</v>
      </c>
      <c r="I13" s="272"/>
      <c r="J13" s="273"/>
      <c r="K13" s="273"/>
      <c r="L13" s="273"/>
      <c r="M13" s="274"/>
    </row>
    <row r="14" spans="1:19" s="5" customFormat="1">
      <c r="A14" s="272"/>
      <c r="B14" s="267">
        <f t="shared" si="1"/>
        <v>0</v>
      </c>
      <c r="C14" s="273"/>
      <c r="D14" s="273"/>
      <c r="E14" s="273"/>
      <c r="F14" s="273"/>
      <c r="G14" s="303"/>
      <c r="H14" s="310">
        <f t="shared" si="0"/>
        <v>0</v>
      </c>
      <c r="I14" s="272"/>
      <c r="J14" s="273"/>
      <c r="K14" s="273"/>
      <c r="L14" s="273"/>
      <c r="M14" s="274"/>
    </row>
    <row r="15" spans="1:19" ht="18.75" customHeight="1">
      <c r="A15" s="275" t="s">
        <v>56</v>
      </c>
      <c r="B15" s="267">
        <f t="shared" ref="B15" si="2">SUM(C15:G15)</f>
        <v>39</v>
      </c>
      <c r="C15" s="276">
        <f>SUM(C4:C14)</f>
        <v>9</v>
      </c>
      <c r="D15" s="276">
        <f>SUM(D4:D14)</f>
        <v>6</v>
      </c>
      <c r="E15" s="276">
        <f>SUM(E4:E14)</f>
        <v>0</v>
      </c>
      <c r="F15" s="276">
        <f>SUM(F4:F14)</f>
        <v>18</v>
      </c>
      <c r="G15" s="304">
        <f>SUM(G4:G14)</f>
        <v>6</v>
      </c>
      <c r="H15" s="310">
        <f t="shared" si="0"/>
        <v>23</v>
      </c>
      <c r="I15" s="277">
        <f>SUM(I4:I14)</f>
        <v>2</v>
      </c>
      <c r="J15" s="276">
        <f>SUM(J4:J14)</f>
        <v>1</v>
      </c>
      <c r="K15" s="276">
        <f>SUM(K4:K14)</f>
        <v>0</v>
      </c>
      <c r="L15" s="276">
        <f>SUM(L4:L14)</f>
        <v>14</v>
      </c>
      <c r="M15" s="278">
        <f>SUM(M4:M14)</f>
        <v>6</v>
      </c>
    </row>
    <row r="16" spans="1:19" ht="20.25" customHeight="1">
      <c r="A16" s="275" t="s">
        <v>204</v>
      </c>
      <c r="B16" s="279">
        <v>100</v>
      </c>
      <c r="C16" s="280">
        <f t="shared" ref="C16:H16" si="3">+IFERROR(C15/$B$15,0)*100</f>
        <v>23.076923076923077</v>
      </c>
      <c r="D16" s="280">
        <f t="shared" si="3"/>
        <v>15.384615384615385</v>
      </c>
      <c r="E16" s="280">
        <f t="shared" si="3"/>
        <v>0</v>
      </c>
      <c r="F16" s="280">
        <f t="shared" si="3"/>
        <v>46.153846153846153</v>
      </c>
      <c r="G16" s="305">
        <f t="shared" si="3"/>
        <v>15.384615384615385</v>
      </c>
      <c r="H16" s="301">
        <f t="shared" si="3"/>
        <v>58.974358974358978</v>
      </c>
      <c r="I16" s="281">
        <f>+IFERROR(I15/$H$15,0)*100</f>
        <v>8.695652173913043</v>
      </c>
      <c r="J16" s="280">
        <f t="shared" ref="J16:M16" si="4">+IFERROR(J15/$H$15,0)*100</f>
        <v>4.3478260869565215</v>
      </c>
      <c r="K16" s="280">
        <f t="shared" si="4"/>
        <v>0</v>
      </c>
      <c r="L16" s="280">
        <f t="shared" si="4"/>
        <v>60.869565217391312</v>
      </c>
      <c r="M16" s="315">
        <f t="shared" si="4"/>
        <v>26.086956521739129</v>
      </c>
    </row>
    <row r="17" spans="1:13" ht="33.75" customHeight="1">
      <c r="A17" s="282" t="s">
        <v>205</v>
      </c>
      <c r="B17" s="283">
        <v>38</v>
      </c>
      <c r="C17" s="284">
        <v>9</v>
      </c>
      <c r="D17" s="284">
        <v>6</v>
      </c>
      <c r="E17" s="284">
        <v>0</v>
      </c>
      <c r="F17" s="284">
        <v>17</v>
      </c>
      <c r="G17" s="287">
        <v>6</v>
      </c>
      <c r="H17" s="311">
        <v>23</v>
      </c>
      <c r="I17" s="286">
        <v>2</v>
      </c>
      <c r="J17" s="284">
        <v>1</v>
      </c>
      <c r="K17" s="284">
        <v>0</v>
      </c>
      <c r="L17" s="287">
        <v>14</v>
      </c>
      <c r="M17" s="285">
        <v>6</v>
      </c>
    </row>
    <row r="18" spans="1:13" ht="33.75" customHeight="1">
      <c r="A18" s="288" t="s">
        <v>206</v>
      </c>
      <c r="B18" s="289">
        <v>100</v>
      </c>
      <c r="C18" s="289">
        <v>23.68</v>
      </c>
      <c r="D18" s="289">
        <v>15.79</v>
      </c>
      <c r="E18" s="289">
        <v>0</v>
      </c>
      <c r="F18" s="289">
        <v>44.74</v>
      </c>
      <c r="G18" s="306">
        <v>15.79</v>
      </c>
      <c r="H18" s="312">
        <v>60.53</v>
      </c>
      <c r="I18" s="291">
        <v>8.6999999999999993</v>
      </c>
      <c r="J18" s="289">
        <v>4.3499999999999996</v>
      </c>
      <c r="K18" s="289">
        <v>0</v>
      </c>
      <c r="L18" s="289">
        <v>60.87</v>
      </c>
      <c r="M18" s="290">
        <v>26.09</v>
      </c>
    </row>
    <row r="19" spans="1:13" ht="32.25" customHeight="1">
      <c r="A19" s="292" t="s">
        <v>207</v>
      </c>
      <c r="B19" s="293">
        <f>+B15-B17</f>
        <v>1</v>
      </c>
      <c r="C19" s="293">
        <f t="shared" ref="C19:M19" si="5">+C15-C17</f>
        <v>0</v>
      </c>
      <c r="D19" s="293">
        <f t="shared" si="5"/>
        <v>0</v>
      </c>
      <c r="E19" s="293">
        <f t="shared" si="5"/>
        <v>0</v>
      </c>
      <c r="F19" s="293">
        <f t="shared" si="5"/>
        <v>1</v>
      </c>
      <c r="G19" s="307">
        <f t="shared" si="5"/>
        <v>0</v>
      </c>
      <c r="H19" s="313">
        <f>+H15-H17</f>
        <v>0</v>
      </c>
      <c r="I19" s="295">
        <f t="shared" si="5"/>
        <v>0</v>
      </c>
      <c r="J19" s="293">
        <f t="shared" si="5"/>
        <v>0</v>
      </c>
      <c r="K19" s="293">
        <f t="shared" si="5"/>
        <v>0</v>
      </c>
      <c r="L19" s="293">
        <f t="shared" si="5"/>
        <v>0</v>
      </c>
      <c r="M19" s="294">
        <f t="shared" si="5"/>
        <v>0</v>
      </c>
    </row>
    <row r="20" spans="1:13" ht="39" customHeight="1" thickBot="1">
      <c r="A20" s="296" t="s">
        <v>208</v>
      </c>
      <c r="B20" s="297">
        <f t="shared" ref="B20:L20" si="6">+B16-B18</f>
        <v>0</v>
      </c>
      <c r="C20" s="297">
        <f>+C16-C18</f>
        <v>-0.60307692307692307</v>
      </c>
      <c r="D20" s="297">
        <f>+D16-D18</f>
        <v>-0.40538461538461412</v>
      </c>
      <c r="E20" s="297">
        <f t="shared" si="6"/>
        <v>0</v>
      </c>
      <c r="F20" s="297">
        <f t="shared" si="6"/>
        <v>1.4138461538461513</v>
      </c>
      <c r="G20" s="308">
        <f t="shared" si="6"/>
        <v>-0.40538461538461412</v>
      </c>
      <c r="H20" s="314">
        <f>+H16-H18</f>
        <v>-1.5556410256410231</v>
      </c>
      <c r="I20" s="299">
        <f t="shared" si="6"/>
        <v>-4.3478260869562746E-3</v>
      </c>
      <c r="J20" s="297">
        <f t="shared" si="6"/>
        <v>-2.1739130434781373E-3</v>
      </c>
      <c r="K20" s="297">
        <f t="shared" si="6"/>
        <v>0</v>
      </c>
      <c r="L20" s="297">
        <f t="shared" si="6"/>
        <v>-4.3478260868567986E-4</v>
      </c>
      <c r="M20" s="298">
        <f>+M16-M18</f>
        <v>-3.0434782608708133E-3</v>
      </c>
    </row>
    <row r="21" spans="1:13">
      <c r="A21" s="300" t="s">
        <v>209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</row>
    <row r="22" spans="1:13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6"/>
  <sheetViews>
    <sheetView view="pageBreakPreview" zoomScale="85" zoomScaleSheetLayoutView="85" workbookViewId="0">
      <selection activeCell="E16" sqref="E16"/>
    </sheetView>
  </sheetViews>
  <sheetFormatPr defaultRowHeight="15.75"/>
  <cols>
    <col min="1" max="2" width="12.625" customWidth="1"/>
    <col min="3" max="3" width="11.375" customWidth="1"/>
    <col min="4" max="11" width="12.625" customWidth="1"/>
  </cols>
  <sheetData>
    <row r="1" spans="1:11" ht="40.5" customHeight="1">
      <c r="A1" s="427" t="s">
        <v>210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1" ht="16.5" thickBot="1">
      <c r="A2" s="48" t="s">
        <v>138</v>
      </c>
      <c r="B2" s="48"/>
      <c r="C2" s="66"/>
      <c r="D2" s="66"/>
      <c r="E2" s="66"/>
      <c r="F2" s="66"/>
      <c r="G2" s="66"/>
      <c r="H2" s="66"/>
      <c r="I2" s="66"/>
      <c r="J2" s="66"/>
      <c r="K2" s="66"/>
    </row>
    <row r="3" spans="1:11">
      <c r="A3" s="441" t="s">
        <v>139</v>
      </c>
      <c r="B3" s="437" t="s">
        <v>211</v>
      </c>
      <c r="C3" s="443" t="s">
        <v>58</v>
      </c>
      <c r="D3" s="432" t="s">
        <v>212</v>
      </c>
      <c r="E3" s="433"/>
      <c r="F3" s="434"/>
      <c r="G3" s="439" t="s">
        <v>213</v>
      </c>
      <c r="H3" s="443" t="s">
        <v>58</v>
      </c>
      <c r="I3" s="432" t="s">
        <v>214</v>
      </c>
      <c r="J3" s="433"/>
      <c r="K3" s="434"/>
    </row>
    <row r="4" spans="1:11" ht="32.25" thickBot="1">
      <c r="A4" s="442"/>
      <c r="B4" s="438"/>
      <c r="C4" s="444"/>
      <c r="D4" s="114" t="s">
        <v>144</v>
      </c>
      <c r="E4" s="114" t="s">
        <v>145</v>
      </c>
      <c r="F4" s="115" t="s">
        <v>146</v>
      </c>
      <c r="G4" s="440"/>
      <c r="H4" s="444"/>
      <c r="I4" s="114" t="s">
        <v>144</v>
      </c>
      <c r="J4" s="114" t="s">
        <v>145</v>
      </c>
      <c r="K4" s="115" t="s">
        <v>146</v>
      </c>
    </row>
    <row r="5" spans="1:11">
      <c r="A5" s="227" t="s">
        <v>288</v>
      </c>
      <c r="B5" s="221">
        <v>12</v>
      </c>
      <c r="C5" s="113">
        <v>7</v>
      </c>
      <c r="D5" s="113">
        <v>96</v>
      </c>
      <c r="E5" s="113"/>
      <c r="F5" s="222"/>
      <c r="G5" s="221">
        <v>6</v>
      </c>
      <c r="H5" s="113">
        <v>4</v>
      </c>
      <c r="I5" s="113">
        <v>30</v>
      </c>
      <c r="J5" s="113"/>
      <c r="K5" s="222"/>
    </row>
    <row r="6" spans="1:11">
      <c r="A6" s="228"/>
      <c r="B6" s="223"/>
      <c r="C6" s="67"/>
      <c r="D6" s="67"/>
      <c r="E6" s="67"/>
      <c r="F6" s="224"/>
      <c r="G6" s="223"/>
      <c r="H6" s="67"/>
      <c r="I6" s="67"/>
      <c r="J6" s="67"/>
      <c r="K6" s="224"/>
    </row>
    <row r="7" spans="1:11">
      <c r="A7" s="228"/>
      <c r="B7" s="223"/>
      <c r="C7" s="67"/>
      <c r="D7" s="67"/>
      <c r="E7" s="67"/>
      <c r="F7" s="224"/>
      <c r="G7" s="223"/>
      <c r="H7" s="67"/>
      <c r="I7" s="67"/>
      <c r="J7" s="67"/>
      <c r="K7" s="224"/>
    </row>
    <row r="8" spans="1:11">
      <c r="A8" s="229"/>
      <c r="B8" s="225"/>
      <c r="C8" s="44"/>
      <c r="D8" s="44"/>
      <c r="E8" s="44"/>
      <c r="F8" s="226"/>
      <c r="G8" s="225"/>
      <c r="H8" s="44"/>
      <c r="I8" s="44"/>
      <c r="J8" s="44"/>
      <c r="K8" s="226"/>
    </row>
    <row r="9" spans="1:11">
      <c r="A9" s="229"/>
      <c r="B9" s="225"/>
      <c r="C9" s="44"/>
      <c r="D9" s="44"/>
      <c r="E9" s="44"/>
      <c r="F9" s="226"/>
      <c r="G9" s="225"/>
      <c r="H9" s="44"/>
      <c r="I9" s="44"/>
      <c r="J9" s="44"/>
      <c r="K9" s="226"/>
    </row>
    <row r="10" spans="1:11" ht="16.5" thickBot="1">
      <c r="A10" s="230"/>
      <c r="B10" s="231"/>
      <c r="C10" s="232"/>
      <c r="D10" s="232"/>
      <c r="E10" s="232"/>
      <c r="F10" s="233"/>
      <c r="G10" s="235"/>
      <c r="H10" s="236"/>
      <c r="I10" s="236"/>
      <c r="J10" s="236"/>
      <c r="K10" s="237"/>
    </row>
    <row r="11" spans="1:11" ht="18" customHeight="1" thickBot="1">
      <c r="A11" s="234" t="s">
        <v>56</v>
      </c>
      <c r="B11" s="208">
        <f>SUM(B5:B10)</f>
        <v>12</v>
      </c>
      <c r="C11" s="205">
        <f>SUM(C5:C10)</f>
        <v>7</v>
      </c>
      <c r="D11" s="205">
        <f>SUM(D5:D10)</f>
        <v>96</v>
      </c>
      <c r="E11" s="205">
        <f t="shared" ref="E11:K11" si="0">SUM(E5:E10)</f>
        <v>0</v>
      </c>
      <c r="F11" s="206">
        <f t="shared" si="0"/>
        <v>0</v>
      </c>
      <c r="G11" s="204">
        <f t="shared" ref="G11" si="1">SUM(G5:G10)</f>
        <v>6</v>
      </c>
      <c r="H11" s="205">
        <f t="shared" si="0"/>
        <v>4</v>
      </c>
      <c r="I11" s="205">
        <f t="shared" si="0"/>
        <v>30</v>
      </c>
      <c r="J11" s="205">
        <f t="shared" si="0"/>
        <v>0</v>
      </c>
      <c r="K11" s="206">
        <f t="shared" si="0"/>
        <v>0</v>
      </c>
    </row>
    <row r="12" spans="1:11">
      <c r="A12" s="58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16.5" thickBot="1">
      <c r="A13" s="260" t="s">
        <v>147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>
      <c r="A14" s="428" t="s">
        <v>139</v>
      </c>
      <c r="B14" s="437" t="s">
        <v>211</v>
      </c>
      <c r="C14" s="430" t="s">
        <v>211</v>
      </c>
      <c r="D14" s="432" t="s">
        <v>212</v>
      </c>
      <c r="E14" s="433"/>
      <c r="F14" s="434"/>
      <c r="G14" s="439" t="s">
        <v>213</v>
      </c>
      <c r="H14" s="435" t="s">
        <v>213</v>
      </c>
      <c r="I14" s="432" t="s">
        <v>214</v>
      </c>
      <c r="J14" s="433"/>
      <c r="K14" s="434"/>
    </row>
    <row r="15" spans="1:11" ht="32.25" thickBot="1">
      <c r="A15" s="429"/>
      <c r="B15" s="438"/>
      <c r="C15" s="431"/>
      <c r="D15" s="114" t="s">
        <v>144</v>
      </c>
      <c r="E15" s="114" t="s">
        <v>145</v>
      </c>
      <c r="F15" s="115" t="s">
        <v>146</v>
      </c>
      <c r="G15" s="440"/>
      <c r="H15" s="436"/>
      <c r="I15" s="114" t="s">
        <v>144</v>
      </c>
      <c r="J15" s="114" t="s">
        <v>145</v>
      </c>
      <c r="K15" s="115" t="s">
        <v>146</v>
      </c>
    </row>
    <row r="16" spans="1:11">
      <c r="A16" s="239" t="s">
        <v>288</v>
      </c>
      <c r="B16" s="240">
        <v>29</v>
      </c>
      <c r="C16" s="117">
        <v>18</v>
      </c>
      <c r="D16" s="116">
        <v>192</v>
      </c>
      <c r="E16" s="116"/>
      <c r="F16" s="238"/>
      <c r="G16" s="240">
        <v>8</v>
      </c>
      <c r="H16" s="69">
        <v>5</v>
      </c>
      <c r="I16" s="116">
        <v>40</v>
      </c>
      <c r="J16" s="116"/>
      <c r="K16" s="238"/>
    </row>
    <row r="17" spans="1:11">
      <c r="A17" s="239"/>
      <c r="B17" s="240"/>
      <c r="C17" s="117"/>
      <c r="D17" s="116"/>
      <c r="E17" s="116"/>
      <c r="F17" s="238"/>
      <c r="G17" s="240"/>
      <c r="H17" s="69"/>
      <c r="I17" s="116"/>
      <c r="J17" s="116"/>
      <c r="K17" s="238"/>
    </row>
    <row r="18" spans="1:11">
      <c r="A18" s="228"/>
      <c r="B18" s="223"/>
      <c r="C18" s="68"/>
      <c r="D18" s="67"/>
      <c r="E18" s="67"/>
      <c r="F18" s="224"/>
      <c r="G18" s="223"/>
      <c r="H18" s="67"/>
      <c r="I18" s="67"/>
      <c r="J18" s="67"/>
      <c r="K18" s="224"/>
    </row>
    <row r="19" spans="1:11">
      <c r="A19" s="229"/>
      <c r="B19" s="225"/>
      <c r="C19" s="44"/>
      <c r="D19" s="44"/>
      <c r="E19" s="44"/>
      <c r="F19" s="226"/>
      <c r="G19" s="225"/>
      <c r="H19" s="44"/>
      <c r="I19" s="44"/>
      <c r="J19" s="44"/>
      <c r="K19" s="226"/>
    </row>
    <row r="20" spans="1:11">
      <c r="A20" s="229"/>
      <c r="B20" s="225"/>
      <c r="C20" s="44"/>
      <c r="D20" s="44"/>
      <c r="E20" s="44"/>
      <c r="F20" s="226"/>
      <c r="G20" s="225"/>
      <c r="H20" s="44"/>
      <c r="I20" s="44"/>
      <c r="J20" s="44"/>
      <c r="K20" s="226"/>
    </row>
    <row r="21" spans="1:11" ht="16.5" thickBot="1">
      <c r="A21" s="230"/>
      <c r="B21" s="231"/>
      <c r="C21" s="232"/>
      <c r="D21" s="232"/>
      <c r="E21" s="232"/>
      <c r="F21" s="233"/>
      <c r="G21" s="231"/>
      <c r="H21" s="232"/>
      <c r="I21" s="232"/>
      <c r="J21" s="232"/>
      <c r="K21" s="233"/>
    </row>
    <row r="22" spans="1:11" ht="16.5" thickBot="1">
      <c r="A22" s="234" t="s">
        <v>56</v>
      </c>
      <c r="B22" s="208">
        <f>SUM(B16:B21)</f>
        <v>29</v>
      </c>
      <c r="C22" s="205">
        <f>SUM(C16:C21)</f>
        <v>18</v>
      </c>
      <c r="D22" s="205">
        <f t="shared" ref="D22:K22" si="2">SUM(D16:D21)</f>
        <v>192</v>
      </c>
      <c r="E22" s="205">
        <f t="shared" si="2"/>
        <v>0</v>
      </c>
      <c r="F22" s="206">
        <f t="shared" si="2"/>
        <v>0</v>
      </c>
      <c r="G22" s="208">
        <f t="shared" ref="G22" si="3">SUM(G16:G21)</f>
        <v>8</v>
      </c>
      <c r="H22" s="205">
        <f t="shared" si="2"/>
        <v>5</v>
      </c>
      <c r="I22" s="205">
        <f t="shared" si="2"/>
        <v>40</v>
      </c>
      <c r="J22" s="205">
        <f t="shared" si="2"/>
        <v>0</v>
      </c>
      <c r="K22" s="206">
        <f t="shared" si="2"/>
        <v>0</v>
      </c>
    </row>
    <row r="23" spans="1:11" ht="16.5" thickBot="1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ht="18.75" customHeight="1">
      <c r="A24" s="241" t="s">
        <v>215</v>
      </c>
      <c r="B24" s="219">
        <f t="shared" ref="B24" si="4">+B11-B22</f>
        <v>-17</v>
      </c>
      <c r="C24" s="209">
        <f t="shared" ref="C24:K24" si="5">+C11-C22</f>
        <v>-11</v>
      </c>
      <c r="D24" s="209">
        <f t="shared" si="5"/>
        <v>-96</v>
      </c>
      <c r="E24" s="209">
        <f t="shared" si="5"/>
        <v>0</v>
      </c>
      <c r="F24" s="210">
        <f t="shared" si="5"/>
        <v>0</v>
      </c>
      <c r="G24" s="219">
        <f t="shared" ref="G24" si="6">+G11-G22</f>
        <v>-2</v>
      </c>
      <c r="H24" s="209">
        <f t="shared" si="5"/>
        <v>-1</v>
      </c>
      <c r="I24" s="209">
        <f t="shared" si="5"/>
        <v>-10</v>
      </c>
      <c r="J24" s="209">
        <f t="shared" si="5"/>
        <v>0</v>
      </c>
      <c r="K24" s="210">
        <f t="shared" si="5"/>
        <v>0</v>
      </c>
    </row>
    <row r="25" spans="1:11" ht="20.25" customHeight="1" thickBot="1">
      <c r="A25" s="242" t="s">
        <v>216</v>
      </c>
      <c r="B25" s="220">
        <f t="shared" ref="B25" si="7">+IFERROR(B24/B22,0)*100</f>
        <v>-58.620689655172406</v>
      </c>
      <c r="C25" s="211">
        <f t="shared" ref="C25:K25" si="8">+IFERROR(C24/C22,0)*100</f>
        <v>-61.111111111111114</v>
      </c>
      <c r="D25" s="211">
        <f t="shared" si="8"/>
        <v>-50</v>
      </c>
      <c r="E25" s="211">
        <f t="shared" si="8"/>
        <v>0</v>
      </c>
      <c r="F25" s="212">
        <f t="shared" si="8"/>
        <v>0</v>
      </c>
      <c r="G25" s="220">
        <f t="shared" ref="G25" si="9">+IFERROR(G24/G22,0)*100</f>
        <v>-25</v>
      </c>
      <c r="H25" s="211">
        <f t="shared" si="8"/>
        <v>-20</v>
      </c>
      <c r="I25" s="211">
        <f t="shared" si="8"/>
        <v>-25</v>
      </c>
      <c r="J25" s="211">
        <f t="shared" si="8"/>
        <v>0</v>
      </c>
      <c r="K25" s="212">
        <f t="shared" si="8"/>
        <v>0</v>
      </c>
    </row>
    <row r="26" spans="1:11">
      <c r="J26" s="16"/>
      <c r="K26" s="16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9"/>
  <sheetViews>
    <sheetView view="pageBreakPreview" zoomScale="60" workbookViewId="0">
      <selection activeCell="L13" sqref="L13"/>
    </sheetView>
  </sheetViews>
  <sheetFormatPr defaultRowHeight="15.75"/>
  <cols>
    <col min="1" max="1" width="12.625" customWidth="1"/>
    <col min="2" max="2" width="12.375" customWidth="1"/>
    <col min="3" max="3" width="11.25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>
      <c r="A1" s="392" t="s">
        <v>217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ht="107.25" customHeight="1">
      <c r="A2" s="39" t="s">
        <v>218</v>
      </c>
      <c r="B2" s="39" t="s">
        <v>219</v>
      </c>
      <c r="C2" s="39" t="s">
        <v>220</v>
      </c>
      <c r="D2" s="39" t="s">
        <v>221</v>
      </c>
      <c r="E2" s="39" t="s">
        <v>220</v>
      </c>
      <c r="F2" s="39" t="s">
        <v>222</v>
      </c>
      <c r="G2" s="39" t="s">
        <v>58</v>
      </c>
      <c r="H2" s="39" t="s">
        <v>223</v>
      </c>
      <c r="I2" s="39" t="s">
        <v>58</v>
      </c>
      <c r="J2" s="39" t="s">
        <v>224</v>
      </c>
      <c r="K2" s="39" t="s">
        <v>58</v>
      </c>
      <c r="L2" s="1"/>
    </row>
    <row r="3" spans="1:12" ht="21" customHeight="1">
      <c r="A3" s="45" t="s">
        <v>225</v>
      </c>
      <c r="B3" s="44">
        <v>422</v>
      </c>
      <c r="C3" s="44">
        <v>199</v>
      </c>
      <c r="D3" s="2">
        <v>392</v>
      </c>
      <c r="E3" s="2">
        <v>186</v>
      </c>
      <c r="F3" s="2">
        <v>75</v>
      </c>
      <c r="G3" s="2">
        <v>40</v>
      </c>
      <c r="H3" s="2">
        <v>29</v>
      </c>
      <c r="I3" s="2">
        <v>18</v>
      </c>
      <c r="J3" s="2">
        <v>40</v>
      </c>
      <c r="K3" s="2">
        <v>20</v>
      </c>
    </row>
    <row r="4" spans="1:12" ht="24.75" customHeight="1">
      <c r="A4" s="45" t="s">
        <v>226</v>
      </c>
      <c r="B4" s="44">
        <v>220</v>
      </c>
      <c r="C4" s="44">
        <v>128</v>
      </c>
      <c r="D4" s="2">
        <v>217</v>
      </c>
      <c r="E4" s="2">
        <v>121</v>
      </c>
      <c r="F4" s="2">
        <v>57</v>
      </c>
      <c r="G4" s="2">
        <v>31</v>
      </c>
      <c r="H4" s="2"/>
      <c r="I4" s="2"/>
      <c r="J4" s="2">
        <v>26</v>
      </c>
      <c r="K4" s="2">
        <v>14</v>
      </c>
    </row>
    <row r="5" spans="1:12" ht="19.5" customHeight="1">
      <c r="A5" s="45" t="s">
        <v>227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ht="21" customHeight="1">
      <c r="A6" s="45" t="s">
        <v>228</v>
      </c>
      <c r="B6" s="2">
        <v>83</v>
      </c>
      <c r="C6" s="2">
        <v>51</v>
      </c>
      <c r="D6" s="2">
        <v>82</v>
      </c>
      <c r="E6" s="2">
        <v>50</v>
      </c>
      <c r="F6" s="2"/>
      <c r="G6" s="2"/>
      <c r="H6" s="2"/>
      <c r="I6" s="2"/>
      <c r="J6" s="2"/>
      <c r="K6" s="2"/>
    </row>
    <row r="7" spans="1:12" ht="18.75" customHeight="1">
      <c r="A7" s="132" t="s">
        <v>56</v>
      </c>
      <c r="B7" s="50">
        <f>SUM(B3:B6)</f>
        <v>725</v>
      </c>
      <c r="C7" s="50">
        <f t="shared" ref="C7:E7" si="0">SUM(C3:C6)</f>
        <v>378</v>
      </c>
      <c r="D7" s="50">
        <f t="shared" si="0"/>
        <v>691</v>
      </c>
      <c r="E7" s="50">
        <f t="shared" si="0"/>
        <v>357</v>
      </c>
      <c r="F7" s="50">
        <f>SUM(F3:F6)</f>
        <v>132</v>
      </c>
      <c r="G7" s="50"/>
      <c r="H7" s="50">
        <f>SUM(H3:H6)</f>
        <v>29</v>
      </c>
      <c r="I7" s="50"/>
      <c r="J7" s="50"/>
      <c r="K7" s="50">
        <f>SUM(K3:K6)</f>
        <v>34</v>
      </c>
    </row>
    <row r="8" spans="1:12">
      <c r="H8" s="16"/>
      <c r="I8" s="16"/>
      <c r="J8" s="16"/>
      <c r="K8" s="16"/>
    </row>
    <row r="9" spans="1:12">
      <c r="A9" s="16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24"/>
  <sheetViews>
    <sheetView view="pageBreakPreview" zoomScale="70" zoomScaleSheetLayoutView="70" workbookViewId="0">
      <selection activeCell="K15" sqref="K15"/>
    </sheetView>
  </sheetViews>
  <sheetFormatPr defaultRowHeight="15.75"/>
  <cols>
    <col min="1" max="2" width="10.625" customWidth="1"/>
    <col min="3" max="3" width="12" customWidth="1"/>
    <col min="4" max="11" width="10.625" customWidth="1"/>
  </cols>
  <sheetData>
    <row r="1" spans="1:11" ht="32.25" customHeight="1">
      <c r="A1" s="445" t="s">
        <v>229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ht="17.25" customHeight="1" thickBot="1">
      <c r="A2" s="71" t="s">
        <v>230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81.75" customHeight="1" thickBot="1">
      <c r="A3" s="122" t="s">
        <v>231</v>
      </c>
      <c r="B3" s="123" t="s">
        <v>232</v>
      </c>
      <c r="C3" s="123" t="s">
        <v>233</v>
      </c>
      <c r="D3" s="124" t="s">
        <v>234</v>
      </c>
      <c r="E3" s="123" t="s">
        <v>235</v>
      </c>
      <c r="F3" s="123" t="s">
        <v>236</v>
      </c>
      <c r="G3" s="123" t="s">
        <v>237</v>
      </c>
      <c r="H3" s="123" t="s">
        <v>238</v>
      </c>
      <c r="I3" s="123" t="s">
        <v>239</v>
      </c>
      <c r="J3" s="125" t="s">
        <v>185</v>
      </c>
      <c r="K3" s="126" t="s">
        <v>56</v>
      </c>
    </row>
    <row r="4" spans="1:11">
      <c r="A4" s="72" t="s">
        <v>288</v>
      </c>
      <c r="B4" s="72">
        <v>18</v>
      </c>
      <c r="C4" s="72">
        <v>29</v>
      </c>
      <c r="D4" s="72">
        <v>11</v>
      </c>
      <c r="E4" s="72">
        <v>0</v>
      </c>
      <c r="F4" s="72">
        <v>0</v>
      </c>
      <c r="G4" s="72">
        <v>0</v>
      </c>
      <c r="H4" s="72">
        <v>5</v>
      </c>
      <c r="I4" s="72">
        <v>0</v>
      </c>
      <c r="J4" s="72">
        <v>105</v>
      </c>
      <c r="K4" s="72">
        <v>168</v>
      </c>
    </row>
    <row r="5" spans="1:1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>
      <c r="A10" s="50" t="s">
        <v>56</v>
      </c>
      <c r="B10" s="50">
        <f>SUM(B4:B9)</f>
        <v>18</v>
      </c>
      <c r="C10" s="50">
        <f t="shared" ref="C10:J10" si="0">SUM(C4:C9)</f>
        <v>29</v>
      </c>
      <c r="D10" s="50">
        <f t="shared" si="0"/>
        <v>11</v>
      </c>
      <c r="E10" s="50">
        <f t="shared" si="0"/>
        <v>0</v>
      </c>
      <c r="F10" s="50">
        <f t="shared" si="0"/>
        <v>0</v>
      </c>
      <c r="G10" s="50">
        <f t="shared" si="0"/>
        <v>0</v>
      </c>
      <c r="H10" s="50">
        <f t="shared" si="0"/>
        <v>5</v>
      </c>
      <c r="I10" s="50">
        <f t="shared" si="0"/>
        <v>0</v>
      </c>
      <c r="J10" s="50">
        <f t="shared" si="0"/>
        <v>105</v>
      </c>
      <c r="K10" s="50">
        <f>SUM(K4:K9)</f>
        <v>168</v>
      </c>
    </row>
    <row r="11" spans="1:11" ht="9.75" customHeight="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6.5" thickBot="1">
      <c r="A12" s="71" t="s">
        <v>240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ht="79.5" thickBot="1">
      <c r="A13" s="122" t="s">
        <v>231</v>
      </c>
      <c r="B13" s="123" t="s">
        <v>232</v>
      </c>
      <c r="C13" s="123" t="s">
        <v>233</v>
      </c>
      <c r="D13" s="124" t="s">
        <v>234</v>
      </c>
      <c r="E13" s="123" t="s">
        <v>235</v>
      </c>
      <c r="F13" s="123" t="s">
        <v>236</v>
      </c>
      <c r="G13" s="123" t="s">
        <v>237</v>
      </c>
      <c r="H13" s="123" t="s">
        <v>238</v>
      </c>
      <c r="I13" s="123" t="s">
        <v>239</v>
      </c>
      <c r="J13" s="125" t="s">
        <v>185</v>
      </c>
      <c r="K13" s="126" t="s">
        <v>56</v>
      </c>
    </row>
    <row r="14" spans="1:11">
      <c r="A14" s="72" t="s">
        <v>288</v>
      </c>
      <c r="B14" s="72">
        <v>12</v>
      </c>
      <c r="C14" s="72">
        <v>5</v>
      </c>
      <c r="D14" s="72">
        <v>2</v>
      </c>
      <c r="E14" s="72">
        <v>0</v>
      </c>
      <c r="F14" s="72">
        <v>0</v>
      </c>
      <c r="G14" s="72">
        <v>0</v>
      </c>
      <c r="H14" s="72">
        <v>2</v>
      </c>
      <c r="I14" s="72">
        <v>0</v>
      </c>
      <c r="J14" s="72">
        <v>89</v>
      </c>
      <c r="K14" s="72">
        <v>111</v>
      </c>
    </row>
    <row r="15" spans="1:1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>
      <c r="A20" s="50" t="s">
        <v>56</v>
      </c>
      <c r="B20" s="50">
        <f>SUM(B14:B19)</f>
        <v>12</v>
      </c>
      <c r="C20" s="50">
        <f t="shared" ref="C20:K20" si="1">SUM(C14:C19)</f>
        <v>5</v>
      </c>
      <c r="D20" s="50">
        <f t="shared" si="1"/>
        <v>2</v>
      </c>
      <c r="E20" s="50">
        <f t="shared" si="1"/>
        <v>0</v>
      </c>
      <c r="F20" s="50">
        <f t="shared" si="1"/>
        <v>0</v>
      </c>
      <c r="G20" s="50">
        <f t="shared" si="1"/>
        <v>0</v>
      </c>
      <c r="H20" s="50"/>
      <c r="I20" s="50"/>
      <c r="J20" s="50">
        <f t="shared" si="1"/>
        <v>89</v>
      </c>
      <c r="K20" s="50">
        <f t="shared" si="1"/>
        <v>111</v>
      </c>
    </row>
    <row r="21" spans="1:11" ht="6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ht="17.25" customHeight="1">
      <c r="A22" s="50" t="s">
        <v>148</v>
      </c>
      <c r="B22" s="50">
        <f>+B10-B20</f>
        <v>6</v>
      </c>
      <c r="C22" s="50">
        <f t="shared" ref="C22:K22" si="2">+C10-C20</f>
        <v>24</v>
      </c>
      <c r="D22" s="50">
        <f t="shared" si="2"/>
        <v>9</v>
      </c>
      <c r="E22" s="50">
        <f t="shared" si="2"/>
        <v>0</v>
      </c>
      <c r="F22" s="50">
        <f t="shared" si="2"/>
        <v>0</v>
      </c>
      <c r="G22" s="50">
        <f t="shared" si="2"/>
        <v>0</v>
      </c>
      <c r="H22" s="50"/>
      <c r="I22" s="50"/>
      <c r="J22" s="50">
        <f t="shared" si="2"/>
        <v>16</v>
      </c>
      <c r="K22" s="50">
        <f t="shared" si="2"/>
        <v>57</v>
      </c>
    </row>
    <row r="23" spans="1:11" ht="18" customHeight="1">
      <c r="A23" s="73" t="s">
        <v>241</v>
      </c>
      <c r="B23" s="137">
        <f t="shared" ref="B23:K23" si="3">+IFERROR(B22/B20,0)*100</f>
        <v>50</v>
      </c>
      <c r="C23" s="137">
        <f t="shared" si="3"/>
        <v>480</v>
      </c>
      <c r="D23" s="137">
        <f t="shared" si="3"/>
        <v>450</v>
      </c>
      <c r="E23" s="137">
        <f t="shared" si="3"/>
        <v>0</v>
      </c>
      <c r="F23" s="137">
        <f t="shared" si="3"/>
        <v>0</v>
      </c>
      <c r="G23" s="137">
        <f t="shared" si="3"/>
        <v>0</v>
      </c>
      <c r="H23" s="137"/>
      <c r="I23" s="137"/>
      <c r="J23" s="137">
        <f t="shared" si="3"/>
        <v>17.977528089887642</v>
      </c>
      <c r="K23" s="137">
        <f t="shared" si="3"/>
        <v>51.351351351351347</v>
      </c>
    </row>
    <row r="24" spans="1:11">
      <c r="J24" s="16"/>
      <c r="K24" s="16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zoomScaleSheetLayoutView="100" workbookViewId="0">
      <pane xSplit="18840" topLeftCell="O1"/>
      <selection activeCell="I10" sqref="I10"/>
      <selection pane="topRight" activeCell="K21" sqref="K21"/>
    </sheetView>
  </sheetViews>
  <sheetFormatPr defaultRowHeight="15.75"/>
  <cols>
    <col min="1" max="1" width="22.5" customWidth="1"/>
    <col min="2" max="4" width="12.625" customWidth="1"/>
  </cols>
  <sheetData>
    <row r="1" spans="1:11" ht="38.25" customHeight="1">
      <c r="A1" s="447" t="s">
        <v>242</v>
      </c>
      <c r="B1" s="447"/>
      <c r="C1" s="447"/>
      <c r="D1" s="447"/>
      <c r="E1" s="21"/>
      <c r="F1" s="21"/>
      <c r="G1" s="21"/>
      <c r="H1" s="21"/>
      <c r="I1" s="21"/>
    </row>
    <row r="2" spans="1:11" ht="19.5" thickBot="1">
      <c r="A2" s="48" t="s">
        <v>230</v>
      </c>
      <c r="B2" s="21"/>
      <c r="C2" s="21"/>
      <c r="D2" s="21"/>
      <c r="E2" s="21"/>
      <c r="F2" s="21"/>
      <c r="G2" s="21"/>
      <c r="H2" s="21"/>
      <c r="I2" s="21"/>
    </row>
    <row r="3" spans="1:11" ht="16.5" thickBot="1">
      <c r="A3" s="127" t="s">
        <v>243</v>
      </c>
      <c r="B3" s="89" t="s">
        <v>244</v>
      </c>
      <c r="C3" s="89" t="s">
        <v>245</v>
      </c>
      <c r="D3" s="119" t="s">
        <v>246</v>
      </c>
      <c r="E3" s="10"/>
      <c r="F3" s="10"/>
      <c r="G3" s="10"/>
      <c r="H3" s="41"/>
      <c r="I3" s="41"/>
      <c r="K3" s="7"/>
    </row>
    <row r="4" spans="1:11">
      <c r="A4" s="76"/>
      <c r="B4" s="76"/>
      <c r="C4" s="76"/>
      <c r="D4" s="76"/>
      <c r="E4" s="7"/>
      <c r="F4" s="7"/>
      <c r="G4" s="7"/>
      <c r="H4" s="7"/>
      <c r="I4" s="7"/>
      <c r="K4" s="7"/>
    </row>
    <row r="5" spans="1:11">
      <c r="A5" s="2"/>
      <c r="B5" s="2"/>
      <c r="C5" s="2"/>
      <c r="D5" s="2"/>
      <c r="E5" s="7"/>
      <c r="F5" s="7"/>
      <c r="G5" s="7"/>
      <c r="H5" s="7"/>
      <c r="I5" s="7"/>
      <c r="K5" s="8"/>
    </row>
    <row r="6" spans="1:11">
      <c r="A6" s="2"/>
      <c r="B6" s="2"/>
      <c r="C6" s="2"/>
      <c r="D6" s="2"/>
      <c r="E6" s="7"/>
      <c r="F6" s="7"/>
      <c r="G6" s="7"/>
      <c r="H6" s="7"/>
      <c r="I6" s="7"/>
      <c r="K6" s="8"/>
    </row>
    <row r="7" spans="1:11">
      <c r="A7" s="2"/>
      <c r="B7" s="2"/>
      <c r="C7" s="2"/>
      <c r="D7" s="2"/>
      <c r="E7" s="7"/>
      <c r="F7" s="7"/>
      <c r="G7" s="7"/>
      <c r="H7" s="7"/>
      <c r="I7" s="7"/>
      <c r="K7" s="8"/>
    </row>
    <row r="8" spans="1:11">
      <c r="A8" s="2"/>
      <c r="B8" s="2"/>
      <c r="C8" s="2"/>
      <c r="D8" s="2"/>
      <c r="E8" s="7"/>
      <c r="F8" s="7"/>
      <c r="G8" s="7"/>
      <c r="H8" s="7"/>
      <c r="I8" s="7"/>
      <c r="K8" s="8"/>
    </row>
    <row r="9" spans="1:11">
      <c r="A9" s="2"/>
      <c r="B9" s="2"/>
      <c r="C9" s="2"/>
      <c r="D9" s="2"/>
      <c r="E9" s="7"/>
      <c r="F9" s="7"/>
      <c r="G9" s="7"/>
      <c r="H9" s="7"/>
      <c r="I9" s="7"/>
      <c r="K9" s="8"/>
    </row>
    <row r="10" spans="1:11">
      <c r="A10" s="50" t="s">
        <v>56</v>
      </c>
      <c r="B10" s="50">
        <f>SUM(B4:B9)</f>
        <v>0</v>
      </c>
      <c r="C10" s="50">
        <f>SUM(C4:C9)</f>
        <v>0</v>
      </c>
      <c r="D10" s="50">
        <f>SUM(D4:D9)</f>
        <v>0</v>
      </c>
      <c r="E10" s="7"/>
      <c r="F10" s="7"/>
      <c r="G10" s="7"/>
      <c r="H10" s="7"/>
      <c r="I10" s="7"/>
      <c r="K10" s="8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K11" s="8"/>
    </row>
    <row r="12" spans="1:11" ht="16.5" thickBot="1">
      <c r="A12" s="48" t="s">
        <v>240</v>
      </c>
      <c r="B12" s="7"/>
      <c r="C12" s="7"/>
      <c r="D12" s="7"/>
      <c r="E12" s="7"/>
      <c r="F12" s="7"/>
      <c r="G12" s="7"/>
      <c r="H12" s="7"/>
      <c r="I12" s="7"/>
      <c r="K12" s="8"/>
    </row>
    <row r="13" spans="1:11" ht="16.5" thickBot="1">
      <c r="A13" s="127" t="s">
        <v>243</v>
      </c>
      <c r="B13" s="89" t="s">
        <v>244</v>
      </c>
      <c r="C13" s="89" t="s">
        <v>245</v>
      </c>
      <c r="D13" s="119" t="s">
        <v>246</v>
      </c>
      <c r="E13" s="7"/>
      <c r="F13" s="7"/>
      <c r="G13" s="7"/>
      <c r="H13" s="7"/>
      <c r="I13" s="7"/>
      <c r="K13" s="8"/>
    </row>
    <row r="14" spans="1:11">
      <c r="A14" s="76"/>
      <c r="B14" s="76"/>
      <c r="C14" s="76"/>
      <c r="D14" s="76"/>
      <c r="E14" s="7"/>
      <c r="F14" s="7"/>
      <c r="G14" s="7"/>
      <c r="H14" s="7"/>
      <c r="I14" s="7"/>
      <c r="K14" s="8"/>
    </row>
    <row r="15" spans="1:11">
      <c r="A15" s="2"/>
      <c r="B15" s="2"/>
      <c r="C15" s="2"/>
      <c r="D15" s="2"/>
      <c r="E15" s="7"/>
      <c r="F15" s="7"/>
      <c r="G15" s="7"/>
      <c r="H15" s="7"/>
      <c r="I15" s="7"/>
      <c r="K15" s="8"/>
    </row>
    <row r="16" spans="1:11">
      <c r="A16" s="2"/>
      <c r="B16" s="2"/>
      <c r="C16" s="2"/>
      <c r="D16" s="2"/>
      <c r="E16" s="7"/>
      <c r="F16" s="7"/>
      <c r="G16" s="7"/>
      <c r="H16" s="7"/>
      <c r="I16" s="7"/>
      <c r="K16" s="8"/>
    </row>
    <row r="17" spans="1:11">
      <c r="A17" s="2"/>
      <c r="B17" s="2"/>
      <c r="C17" s="2"/>
      <c r="D17" s="2"/>
      <c r="E17" s="7"/>
      <c r="F17" s="7"/>
      <c r="G17" s="7"/>
      <c r="H17" s="7"/>
      <c r="I17" s="7"/>
      <c r="K17" s="8"/>
    </row>
    <row r="18" spans="1:11">
      <c r="A18" s="2"/>
      <c r="B18" s="2"/>
      <c r="C18" s="2"/>
      <c r="D18" s="2"/>
      <c r="E18" s="7"/>
      <c r="F18" s="7"/>
      <c r="G18" s="7"/>
      <c r="H18" s="7"/>
      <c r="I18" s="7"/>
      <c r="K18" s="8"/>
    </row>
    <row r="19" spans="1:11">
      <c r="A19" s="2"/>
      <c r="B19" s="2"/>
      <c r="C19" s="2"/>
      <c r="D19" s="2"/>
      <c r="E19" s="7"/>
      <c r="F19" s="7"/>
      <c r="G19" s="7"/>
      <c r="H19" s="7"/>
      <c r="I19" s="7"/>
      <c r="K19" s="8"/>
    </row>
    <row r="20" spans="1:11">
      <c r="A20" s="50" t="s">
        <v>56</v>
      </c>
      <c r="B20" s="50">
        <f>SUM(B14:B19)</f>
        <v>0</v>
      </c>
      <c r="C20" s="50">
        <f>SUM(C14:C19)</f>
        <v>0</v>
      </c>
      <c r="D20" s="50">
        <f>SUM(D14:D19)</f>
        <v>0</v>
      </c>
      <c r="E20" s="7"/>
      <c r="F20" s="7"/>
      <c r="G20" s="7"/>
      <c r="H20" s="7"/>
      <c r="I20" s="7"/>
      <c r="K20" s="8"/>
    </row>
    <row r="21" spans="1:11">
      <c r="B21" s="7"/>
      <c r="C21" s="7"/>
      <c r="D21" s="7"/>
      <c r="E21" s="7"/>
      <c r="F21" s="7"/>
      <c r="G21" s="7"/>
      <c r="H21" s="7"/>
      <c r="I21" s="7"/>
      <c r="K21" s="8"/>
    </row>
    <row r="22" spans="1:11">
      <c r="A22" s="50" t="s">
        <v>148</v>
      </c>
      <c r="B22" s="50">
        <f>+B10-B20</f>
        <v>0</v>
      </c>
      <c r="C22" s="50">
        <f>+C10-C20</f>
        <v>0</v>
      </c>
      <c r="D22" s="50">
        <f>+D10-D20</f>
        <v>0</v>
      </c>
      <c r="E22" s="7"/>
      <c r="F22" s="7"/>
      <c r="G22" s="7"/>
      <c r="H22" s="7"/>
      <c r="I22" s="7"/>
      <c r="K22" s="8"/>
    </row>
    <row r="23" spans="1:11">
      <c r="A23" s="73" t="s">
        <v>241</v>
      </c>
      <c r="B23" s="137">
        <f>+IFERROR(B22/B20,0)*100</f>
        <v>0</v>
      </c>
      <c r="C23" s="137">
        <f>+IFERROR(C22/C20,0)*100</f>
        <v>0</v>
      </c>
      <c r="D23" s="137">
        <f>+IFERROR(D22/D20,0)*100</f>
        <v>0</v>
      </c>
      <c r="E23" s="7"/>
      <c r="F23" s="7"/>
      <c r="G23" s="7"/>
      <c r="H23" s="7"/>
      <c r="I23" s="7"/>
      <c r="K23" s="8"/>
    </row>
    <row r="24" spans="1:11">
      <c r="K24" s="8"/>
    </row>
    <row r="25" spans="1:11">
      <c r="K25" s="8"/>
    </row>
    <row r="26" spans="1:11">
      <c r="K26" s="8"/>
    </row>
    <row r="27" spans="1:11">
      <c r="K27" s="8"/>
    </row>
    <row r="28" spans="1:11">
      <c r="K28" s="8"/>
    </row>
    <row r="29" spans="1:11">
      <c r="K29" s="8"/>
    </row>
    <row r="30" spans="1:11">
      <c r="K30" s="8"/>
    </row>
    <row r="31" spans="1:11">
      <c r="K31" s="8"/>
    </row>
    <row r="32" spans="1:11">
      <c r="K32" s="8"/>
    </row>
    <row r="33" spans="11:11">
      <c r="K33" s="8"/>
    </row>
    <row r="34" spans="11:11">
      <c r="K34" s="8"/>
    </row>
    <row r="35" spans="11:11">
      <c r="K35" s="8"/>
    </row>
    <row r="36" spans="11:11">
      <c r="K36" s="8"/>
    </row>
    <row r="37" spans="11:11">
      <c r="K37" s="8"/>
    </row>
    <row r="38" spans="11:11">
      <c r="K38" s="9"/>
    </row>
    <row r="39" spans="11:11">
      <c r="K39" s="7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5"/>
  <sheetViews>
    <sheetView zoomScale="80" zoomScaleNormal="80" workbookViewId="0">
      <selection activeCell="B17" sqref="B17:F17"/>
    </sheetView>
  </sheetViews>
  <sheetFormatPr defaultRowHeight="15.75"/>
  <cols>
    <col min="1" max="1" width="12.125" style="163" customWidth="1"/>
    <col min="2" max="2" width="26.625" style="163" customWidth="1"/>
    <col min="3" max="5" width="8" style="163" customWidth="1"/>
    <col min="6" max="6" width="11.5" style="163" customWidth="1"/>
    <col min="7" max="8" width="8" style="163" customWidth="1"/>
    <col min="9" max="9" width="7.75" style="163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>
      <c r="A1" s="184" t="s">
        <v>2</v>
      </c>
      <c r="B1" s="185"/>
      <c r="C1" s="185"/>
      <c r="D1" s="185"/>
      <c r="E1" s="185"/>
      <c r="F1" s="185"/>
    </row>
    <row r="2" spans="1:20" ht="20.100000000000001" customHeight="1">
      <c r="A2" s="183" t="s">
        <v>3</v>
      </c>
      <c r="B2" s="347" t="s">
        <v>4</v>
      </c>
      <c r="C2" s="347"/>
      <c r="D2" s="347"/>
      <c r="E2" s="347"/>
      <c r="F2" s="347"/>
      <c r="G2" s="165"/>
      <c r="H2" s="165"/>
      <c r="I2" s="164"/>
      <c r="J2" s="166"/>
      <c r="K2" s="166"/>
    </row>
    <row r="3" spans="1:20" ht="20.100000000000001" customHeight="1">
      <c r="A3" s="183" t="s">
        <v>5</v>
      </c>
      <c r="B3" s="346" t="s">
        <v>6</v>
      </c>
      <c r="C3" s="346"/>
      <c r="D3" s="346"/>
      <c r="E3" s="346"/>
      <c r="F3" s="346"/>
      <c r="G3" s="164"/>
      <c r="H3" s="164"/>
      <c r="I3" s="164"/>
      <c r="J3" s="166"/>
      <c r="K3" s="166"/>
    </row>
    <row r="4" spans="1:20" ht="21" customHeight="1">
      <c r="A4" s="183" t="s">
        <v>7</v>
      </c>
      <c r="B4" s="348" t="s">
        <v>8</v>
      </c>
      <c r="C4" s="348"/>
      <c r="D4" s="348"/>
      <c r="E4" s="348"/>
      <c r="F4" s="348"/>
    </row>
    <row r="5" spans="1:20" ht="34.5" customHeight="1">
      <c r="A5" s="183" t="s">
        <v>9</v>
      </c>
      <c r="B5" s="342" t="s">
        <v>10</v>
      </c>
      <c r="C5" s="342"/>
      <c r="D5" s="342"/>
      <c r="E5" s="342"/>
      <c r="F5" s="342"/>
      <c r="G5" s="164"/>
      <c r="H5" s="164"/>
      <c r="I5" s="164"/>
      <c r="J5" s="166"/>
      <c r="K5" s="166"/>
    </row>
    <row r="6" spans="1:20" ht="24.75" customHeight="1">
      <c r="A6" s="183" t="s">
        <v>11</v>
      </c>
      <c r="B6" s="346" t="s">
        <v>12</v>
      </c>
      <c r="C6" s="346"/>
      <c r="D6" s="346"/>
      <c r="E6" s="346"/>
      <c r="F6" s="346"/>
      <c r="G6" s="164"/>
      <c r="H6" s="164"/>
      <c r="I6" s="164"/>
      <c r="J6" s="166"/>
      <c r="K6" s="166"/>
    </row>
    <row r="7" spans="1:20" ht="20.100000000000001" customHeight="1">
      <c r="A7" s="183" t="s">
        <v>13</v>
      </c>
      <c r="B7" s="346" t="s">
        <v>14</v>
      </c>
      <c r="C7" s="346"/>
      <c r="D7" s="346"/>
      <c r="E7" s="346"/>
      <c r="F7" s="346"/>
      <c r="G7" s="164"/>
      <c r="H7" s="164"/>
      <c r="I7" s="164"/>
      <c r="J7" s="166"/>
      <c r="K7" s="166"/>
    </row>
    <row r="8" spans="1:20" ht="20.100000000000001" customHeight="1">
      <c r="A8" s="183" t="s">
        <v>15</v>
      </c>
      <c r="B8" s="346" t="s">
        <v>16</v>
      </c>
      <c r="C8" s="346"/>
      <c r="D8" s="346"/>
      <c r="E8" s="346"/>
      <c r="F8" s="346"/>
      <c r="G8" s="164"/>
      <c r="H8" s="164"/>
      <c r="I8" s="164"/>
      <c r="J8" s="166"/>
      <c r="K8" s="166"/>
      <c r="L8" s="7"/>
      <c r="M8" s="7"/>
      <c r="N8" s="7"/>
    </row>
    <row r="9" spans="1:20" ht="37.5" customHeight="1">
      <c r="A9" s="183" t="s">
        <v>17</v>
      </c>
      <c r="B9" s="342" t="s">
        <v>18</v>
      </c>
      <c r="C9" s="342"/>
      <c r="D9" s="342"/>
      <c r="E9" s="342"/>
      <c r="F9" s="342"/>
      <c r="G9" s="164"/>
      <c r="H9" s="164"/>
      <c r="I9" s="164"/>
      <c r="J9" s="166"/>
      <c r="K9" s="166"/>
      <c r="L9" s="7"/>
      <c r="M9" s="7"/>
      <c r="N9" s="7"/>
    </row>
    <row r="10" spans="1:20" ht="37.5" customHeight="1">
      <c r="A10" s="183" t="s">
        <v>19</v>
      </c>
      <c r="B10" s="342" t="s">
        <v>20</v>
      </c>
      <c r="C10" s="342"/>
      <c r="D10" s="342"/>
      <c r="E10" s="342"/>
      <c r="F10" s="342"/>
      <c r="G10" s="164"/>
      <c r="H10" s="164"/>
      <c r="I10" s="164"/>
      <c r="J10" s="166"/>
      <c r="K10" s="166"/>
      <c r="L10" s="7"/>
      <c r="M10" s="7"/>
      <c r="N10" s="7"/>
    </row>
    <row r="11" spans="1:20" ht="20.100000000000001" customHeight="1">
      <c r="A11" s="183" t="s">
        <v>21</v>
      </c>
      <c r="B11" s="346" t="s">
        <v>22</v>
      </c>
      <c r="C11" s="346"/>
      <c r="D11" s="346"/>
      <c r="E11" s="346"/>
      <c r="F11" s="346"/>
      <c r="G11" s="167"/>
      <c r="H11" s="167"/>
      <c r="I11" s="167"/>
      <c r="J11" s="167"/>
      <c r="K11" s="167"/>
      <c r="L11" s="7"/>
      <c r="M11" s="7"/>
      <c r="N11" s="7"/>
    </row>
    <row r="12" spans="1:20" ht="20.100000000000001" customHeight="1">
      <c r="A12" s="183" t="s">
        <v>23</v>
      </c>
      <c r="B12" s="342" t="s">
        <v>24</v>
      </c>
      <c r="C12" s="342"/>
      <c r="D12" s="342"/>
      <c r="E12" s="342"/>
      <c r="F12" s="342"/>
      <c r="G12" s="167"/>
      <c r="H12" s="167"/>
      <c r="I12" s="167"/>
      <c r="J12" s="167"/>
      <c r="K12" s="167"/>
      <c r="L12" s="7"/>
      <c r="M12" s="7"/>
      <c r="N12" s="7"/>
    </row>
    <row r="13" spans="1:20" ht="18.75" customHeight="1">
      <c r="A13" s="183" t="s">
        <v>25</v>
      </c>
      <c r="B13" s="352" t="s">
        <v>26</v>
      </c>
      <c r="C13" s="352"/>
      <c r="D13" s="352"/>
      <c r="E13" s="352"/>
      <c r="F13" s="352"/>
      <c r="G13" s="179"/>
      <c r="H13" s="179"/>
      <c r="I13" s="179"/>
      <c r="J13" s="166"/>
      <c r="K13" s="166"/>
      <c r="L13" s="7"/>
      <c r="M13" s="7"/>
      <c r="N13" s="7"/>
    </row>
    <row r="14" spans="1:20" ht="23.25" customHeight="1">
      <c r="A14" s="183" t="s">
        <v>27</v>
      </c>
      <c r="B14" s="353" t="s">
        <v>28</v>
      </c>
      <c r="C14" s="353"/>
      <c r="D14" s="353"/>
      <c r="E14" s="353"/>
      <c r="F14" s="353"/>
      <c r="G14" s="168"/>
      <c r="H14" s="168"/>
      <c r="I14" s="168"/>
      <c r="J14" s="168"/>
      <c r="K14" s="168"/>
    </row>
    <row r="15" spans="1:20" ht="32.25" customHeight="1">
      <c r="A15" s="183" t="s">
        <v>29</v>
      </c>
      <c r="B15" s="354" t="s">
        <v>30</v>
      </c>
      <c r="C15" s="354"/>
      <c r="D15" s="354"/>
      <c r="E15" s="354"/>
      <c r="F15" s="354"/>
      <c r="G15" s="169"/>
      <c r="H15" s="169"/>
      <c r="I15" s="169"/>
      <c r="J15" s="169"/>
      <c r="K15" s="169"/>
      <c r="L15" s="7"/>
      <c r="M15" s="7"/>
      <c r="N15" s="7"/>
    </row>
    <row r="16" spans="1:20" ht="33.75" customHeight="1">
      <c r="A16" s="183" t="s">
        <v>31</v>
      </c>
      <c r="B16" s="355" t="s">
        <v>32</v>
      </c>
      <c r="C16" s="355"/>
      <c r="D16" s="355"/>
      <c r="E16" s="355"/>
      <c r="F16" s="355"/>
      <c r="G16" s="170"/>
      <c r="H16" s="170"/>
      <c r="I16" s="170"/>
      <c r="J16" s="170"/>
      <c r="K16" s="171"/>
      <c r="L16" s="171"/>
      <c r="M16" s="171"/>
      <c r="N16" s="171"/>
      <c r="O16" s="171"/>
      <c r="P16" s="171"/>
      <c r="Q16" s="171"/>
      <c r="R16" s="171"/>
      <c r="S16" s="171"/>
      <c r="T16" s="171"/>
    </row>
    <row r="17" spans="1:11" ht="22.5" customHeight="1">
      <c r="A17" s="183" t="s">
        <v>33</v>
      </c>
      <c r="B17" s="343" t="s">
        <v>34</v>
      </c>
      <c r="C17" s="343"/>
      <c r="D17" s="343"/>
      <c r="E17" s="343"/>
      <c r="F17" s="343"/>
      <c r="G17" s="172"/>
      <c r="H17" s="172"/>
      <c r="I17" s="172"/>
      <c r="J17" s="172"/>
      <c r="K17" s="172"/>
    </row>
    <row r="18" spans="1:11" ht="20.100000000000001" customHeight="1">
      <c r="A18" s="183" t="s">
        <v>35</v>
      </c>
      <c r="B18" s="343" t="s">
        <v>36</v>
      </c>
      <c r="C18" s="343"/>
      <c r="D18" s="343"/>
      <c r="E18" s="343"/>
      <c r="F18" s="343"/>
      <c r="G18" s="172"/>
      <c r="H18" s="172"/>
      <c r="I18" s="172"/>
      <c r="J18" s="173"/>
      <c r="K18" s="173"/>
    </row>
    <row r="19" spans="1:11" ht="24.75" customHeight="1">
      <c r="A19" s="183" t="s">
        <v>37</v>
      </c>
      <c r="B19" s="344" t="s">
        <v>38</v>
      </c>
      <c r="C19" s="344"/>
      <c r="D19" s="344"/>
      <c r="E19" s="344"/>
      <c r="F19" s="344"/>
      <c r="G19" s="180"/>
      <c r="H19" s="180"/>
      <c r="I19" s="180"/>
      <c r="J19" s="174"/>
      <c r="K19" s="174"/>
    </row>
    <row r="20" spans="1:11" ht="42" customHeight="1">
      <c r="A20" s="183" t="s">
        <v>39</v>
      </c>
      <c r="B20" s="345" t="s">
        <v>40</v>
      </c>
      <c r="C20" s="345"/>
      <c r="D20" s="345"/>
      <c r="E20" s="345"/>
      <c r="F20" s="345"/>
      <c r="G20" s="181"/>
      <c r="H20" s="181"/>
      <c r="I20" s="181"/>
      <c r="J20" s="175"/>
      <c r="K20" s="175"/>
    </row>
    <row r="21" spans="1:11" ht="34.5" customHeight="1">
      <c r="A21" s="183" t="s">
        <v>41</v>
      </c>
      <c r="B21" s="344" t="s">
        <v>42</v>
      </c>
      <c r="C21" s="344"/>
      <c r="D21" s="344"/>
      <c r="E21" s="344"/>
      <c r="F21" s="344"/>
      <c r="G21" s="180"/>
      <c r="H21" s="180"/>
      <c r="I21" s="180"/>
      <c r="J21" s="174"/>
      <c r="K21" s="174"/>
    </row>
    <row r="22" spans="1:11" ht="35.25" customHeight="1">
      <c r="A22" s="183" t="s">
        <v>43</v>
      </c>
      <c r="B22" s="344" t="s">
        <v>44</v>
      </c>
      <c r="C22" s="344"/>
      <c r="D22" s="344"/>
      <c r="E22" s="344"/>
      <c r="F22" s="344"/>
      <c r="G22" s="180"/>
      <c r="H22" s="180"/>
      <c r="I22" s="180"/>
      <c r="J22" s="174"/>
      <c r="K22" s="174"/>
    </row>
    <row r="23" spans="1:11" ht="20.100000000000001" customHeight="1">
      <c r="A23" s="183" t="s">
        <v>45</v>
      </c>
      <c r="B23" s="350" t="s">
        <v>46</v>
      </c>
      <c r="C23" s="350"/>
      <c r="D23" s="350"/>
      <c r="E23" s="350"/>
      <c r="F23" s="350"/>
      <c r="G23" s="182"/>
      <c r="H23" s="182"/>
      <c r="I23" s="182"/>
      <c r="J23" s="176"/>
      <c r="K23" s="176"/>
    </row>
    <row r="24" spans="1:11" ht="20.100000000000001" customHeight="1">
      <c r="A24" s="183" t="s">
        <v>47</v>
      </c>
      <c r="B24" s="351" t="s">
        <v>48</v>
      </c>
      <c r="C24" s="351"/>
      <c r="D24" s="351"/>
      <c r="E24" s="351"/>
      <c r="F24" s="351"/>
      <c r="G24" s="169"/>
      <c r="H24" s="169"/>
      <c r="I24" s="169"/>
      <c r="J24" s="177"/>
      <c r="K24" s="177"/>
    </row>
    <row r="25" spans="1:11" ht="20.100000000000001" customHeight="1">
      <c r="A25" s="183" t="s">
        <v>49</v>
      </c>
      <c r="B25" s="349" t="s">
        <v>50</v>
      </c>
      <c r="C25" s="349"/>
      <c r="D25" s="349"/>
      <c r="E25" s="349"/>
      <c r="F25" s="349"/>
      <c r="G25" s="169"/>
      <c r="H25" s="169"/>
      <c r="I25" s="169"/>
      <c r="J25" s="177"/>
      <c r="K25" s="177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36"/>
  <sheetViews>
    <sheetView view="pageBreakPreview" zoomScale="70" zoomScaleSheetLayoutView="70" workbookViewId="0">
      <selection activeCell="A31" sqref="A31"/>
    </sheetView>
  </sheetViews>
  <sheetFormatPr defaultRowHeight="15.7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>
      <c r="A1" s="412" t="s">
        <v>247</v>
      </c>
      <c r="B1" s="412"/>
      <c r="C1" s="412"/>
      <c r="D1" s="412"/>
      <c r="E1" s="412"/>
      <c r="F1" s="412"/>
    </row>
    <row r="2" spans="1:6" ht="16.5" thickBot="1">
      <c r="A2" s="120" t="s">
        <v>248</v>
      </c>
    </row>
    <row r="3" spans="1:6" ht="32.25" thickBot="1">
      <c r="A3" s="77" t="s">
        <v>139</v>
      </c>
      <c r="B3" s="93" t="s">
        <v>91</v>
      </c>
      <c r="C3" s="93" t="s">
        <v>249</v>
      </c>
      <c r="D3" s="93" t="s">
        <v>250</v>
      </c>
      <c r="E3" s="93" t="s">
        <v>251</v>
      </c>
      <c r="F3" s="94" t="s">
        <v>252</v>
      </c>
    </row>
    <row r="4" spans="1:6" ht="64.5">
      <c r="A4" s="325" t="s">
        <v>288</v>
      </c>
      <c r="B4" s="326" t="s">
        <v>290</v>
      </c>
      <c r="C4" s="326" t="s">
        <v>291</v>
      </c>
      <c r="D4" s="130" t="s">
        <v>292</v>
      </c>
      <c r="E4" s="130" t="s">
        <v>293</v>
      </c>
      <c r="F4" s="130" t="s">
        <v>294</v>
      </c>
    </row>
    <row r="5" spans="1:6">
      <c r="A5" s="325" t="s">
        <v>288</v>
      </c>
      <c r="B5" s="327" t="s">
        <v>282</v>
      </c>
      <c r="C5" s="328" t="s">
        <v>295</v>
      </c>
      <c r="D5" s="329" t="s">
        <v>292</v>
      </c>
      <c r="E5" s="329" t="s">
        <v>293</v>
      </c>
      <c r="F5" s="330" t="s">
        <v>294</v>
      </c>
    </row>
    <row r="6" spans="1:6" ht="51.75">
      <c r="A6" s="325" t="s">
        <v>288</v>
      </c>
      <c r="B6" s="327" t="s">
        <v>282</v>
      </c>
      <c r="C6" s="327" t="s">
        <v>296</v>
      </c>
      <c r="D6" s="329" t="s">
        <v>292</v>
      </c>
      <c r="E6" s="329" t="s">
        <v>293</v>
      </c>
      <c r="F6" s="330" t="s">
        <v>294</v>
      </c>
    </row>
    <row r="7" spans="1:6" ht="39">
      <c r="A7" s="325" t="s">
        <v>288</v>
      </c>
      <c r="B7" s="326" t="s">
        <v>290</v>
      </c>
      <c r="C7" s="326" t="s">
        <v>297</v>
      </c>
      <c r="D7" s="130" t="s">
        <v>298</v>
      </c>
      <c r="E7" s="130" t="s">
        <v>293</v>
      </c>
      <c r="F7" s="130" t="s">
        <v>294</v>
      </c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1" spans="1:6" ht="16.5" thickBot="1">
      <c r="A11" s="120" t="s">
        <v>253</v>
      </c>
    </row>
    <row r="12" spans="1:6" ht="32.25" thickBot="1">
      <c r="A12" s="77" t="s">
        <v>139</v>
      </c>
      <c r="B12" s="93" t="s">
        <v>91</v>
      </c>
      <c r="C12" s="93" t="s">
        <v>249</v>
      </c>
      <c r="D12" s="93" t="s">
        <v>250</v>
      </c>
      <c r="E12" s="93" t="s">
        <v>251</v>
      </c>
      <c r="F12" s="94" t="s">
        <v>252</v>
      </c>
    </row>
    <row r="13" spans="1:6" ht="39">
      <c r="A13" s="76" t="s">
        <v>288</v>
      </c>
      <c r="B13" s="326" t="s">
        <v>290</v>
      </c>
      <c r="C13" s="326" t="s">
        <v>299</v>
      </c>
      <c r="D13" s="130" t="s">
        <v>292</v>
      </c>
      <c r="E13" s="130" t="s">
        <v>293</v>
      </c>
      <c r="F13" s="130" t="s">
        <v>300</v>
      </c>
    </row>
    <row r="14" spans="1:6">
      <c r="A14" s="76" t="s">
        <v>288</v>
      </c>
      <c r="B14" s="327" t="s">
        <v>282</v>
      </c>
      <c r="C14" s="328" t="s">
        <v>295</v>
      </c>
      <c r="D14" s="329" t="s">
        <v>292</v>
      </c>
      <c r="E14" s="329" t="s">
        <v>293</v>
      </c>
      <c r="F14" s="130" t="s">
        <v>300</v>
      </c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20" spans="1:6" ht="16.5" thickBot="1">
      <c r="A20" s="48" t="s">
        <v>254</v>
      </c>
      <c r="B20" s="7"/>
      <c r="C20" s="7"/>
      <c r="D20" s="7"/>
      <c r="E20" s="7"/>
      <c r="F20" s="7"/>
    </row>
    <row r="21" spans="1:6" ht="32.25" thickBot="1">
      <c r="A21" s="77" t="s">
        <v>139</v>
      </c>
      <c r="B21" s="93" t="s">
        <v>91</v>
      </c>
      <c r="C21" s="93" t="s">
        <v>249</v>
      </c>
      <c r="D21" s="93" t="s">
        <v>250</v>
      </c>
      <c r="E21" s="93" t="s">
        <v>251</v>
      </c>
      <c r="F21" s="94" t="s">
        <v>252</v>
      </c>
    </row>
    <row r="22" spans="1:6">
      <c r="A22" s="76"/>
      <c r="B22" s="76"/>
      <c r="C22" s="76"/>
      <c r="D22" s="76"/>
      <c r="E22" s="76"/>
      <c r="F22" s="76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9" spans="1:6" ht="16.5" thickBot="1">
      <c r="A29" s="120" t="s">
        <v>255</v>
      </c>
    </row>
    <row r="30" spans="1:6" ht="32.25" thickBot="1">
      <c r="A30" s="77" t="s">
        <v>139</v>
      </c>
      <c r="B30" s="93" t="s">
        <v>91</v>
      </c>
      <c r="C30" s="93" t="s">
        <v>249</v>
      </c>
      <c r="D30" s="93" t="s">
        <v>250</v>
      </c>
      <c r="E30" s="93" t="s">
        <v>251</v>
      </c>
      <c r="F30" s="94" t="s">
        <v>252</v>
      </c>
    </row>
    <row r="31" spans="1:6" ht="51.75">
      <c r="A31" s="325" t="s">
        <v>288</v>
      </c>
      <c r="B31" s="327" t="s">
        <v>290</v>
      </c>
      <c r="C31" s="327" t="s">
        <v>301</v>
      </c>
      <c r="D31" s="329" t="s">
        <v>292</v>
      </c>
      <c r="E31" s="329" t="s">
        <v>293</v>
      </c>
      <c r="F31" s="330" t="s">
        <v>302</v>
      </c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="70" zoomScaleNormal="130" zoomScaleSheetLayoutView="70" workbookViewId="0">
      <selection activeCell="B14" sqref="B14"/>
    </sheetView>
  </sheetViews>
  <sheetFormatPr defaultRowHeight="15.7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>
      <c r="A1" s="387" t="s">
        <v>256</v>
      </c>
      <c r="B1" s="387"/>
      <c r="C1" s="387"/>
      <c r="D1" s="387"/>
      <c r="E1" s="387"/>
      <c r="F1" s="387"/>
      <c r="G1" s="387"/>
      <c r="H1" s="387"/>
      <c r="I1" s="38"/>
    </row>
    <row r="2" spans="1:9" ht="110.25">
      <c r="A2" s="77" t="s">
        <v>139</v>
      </c>
      <c r="B2" s="93" t="s">
        <v>77</v>
      </c>
      <c r="C2" s="93" t="s">
        <v>91</v>
      </c>
      <c r="D2" s="93" t="s">
        <v>249</v>
      </c>
      <c r="E2" s="93" t="s">
        <v>250</v>
      </c>
      <c r="F2" s="93" t="s">
        <v>251</v>
      </c>
      <c r="G2" s="93" t="s">
        <v>252</v>
      </c>
      <c r="H2" s="94" t="s">
        <v>257</v>
      </c>
      <c r="I2" s="28"/>
    </row>
    <row r="3" spans="1:9">
      <c r="A3" s="57"/>
      <c r="B3" s="57"/>
      <c r="C3" s="57"/>
      <c r="D3" s="57"/>
      <c r="E3" s="57"/>
      <c r="F3" s="57"/>
      <c r="G3" s="57"/>
      <c r="H3" s="57"/>
      <c r="I3" s="28"/>
    </row>
    <row r="4" spans="1:9">
      <c r="A4" s="39"/>
      <c r="B4" s="39"/>
      <c r="C4" s="39"/>
      <c r="D4" s="39"/>
      <c r="E4" s="39"/>
      <c r="F4" s="39"/>
      <c r="G4" s="39"/>
      <c r="H4" s="39"/>
      <c r="I4" s="28"/>
    </row>
    <row r="5" spans="1:9">
      <c r="A5" s="39"/>
      <c r="B5" s="39"/>
      <c r="C5" s="39"/>
      <c r="D5" s="39"/>
      <c r="E5" s="39"/>
      <c r="F5" s="39"/>
      <c r="G5" s="39"/>
      <c r="H5" s="39"/>
      <c r="I5" s="28"/>
    </row>
    <row r="6" spans="1:9">
      <c r="A6" s="39"/>
      <c r="B6" s="39"/>
      <c r="C6" s="39"/>
      <c r="D6" s="39"/>
      <c r="E6" s="39"/>
      <c r="F6" s="39"/>
      <c r="G6" s="39"/>
      <c r="H6" s="39"/>
      <c r="I6" s="28"/>
    </row>
    <row r="7" spans="1:9">
      <c r="A7" s="39"/>
      <c r="B7" s="39"/>
      <c r="C7" s="39"/>
      <c r="D7" s="39"/>
      <c r="E7" s="39"/>
      <c r="F7" s="39"/>
      <c r="G7" s="39"/>
      <c r="H7" s="39"/>
      <c r="I7" s="28"/>
    </row>
    <row r="8" spans="1:9">
      <c r="A8" s="2"/>
      <c r="B8" s="2"/>
      <c r="C8" s="2"/>
      <c r="D8" s="14"/>
      <c r="E8" s="14"/>
      <c r="F8" s="14"/>
      <c r="G8" s="2"/>
      <c r="H8" s="2"/>
      <c r="I8" s="7"/>
    </row>
    <row r="9" spans="1:9">
      <c r="H9" s="16"/>
      <c r="I9" s="7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9"/>
  <sheetViews>
    <sheetView view="pageBreakPreview" zoomScale="80" zoomScaleSheetLayoutView="80" workbookViewId="0">
      <selection activeCell="B4" sqref="B4"/>
    </sheetView>
  </sheetViews>
  <sheetFormatPr defaultRowHeight="15.75"/>
  <cols>
    <col min="1" max="1" width="31.5" customWidth="1"/>
    <col min="2" max="2" width="48.125" customWidth="1"/>
  </cols>
  <sheetData>
    <row r="1" spans="1:2" ht="50.25" customHeight="1" thickBot="1">
      <c r="A1" s="412" t="s">
        <v>258</v>
      </c>
      <c r="B1" s="412"/>
    </row>
    <row r="2" spans="1:2" s="1" customFormat="1" ht="16.5" thickBot="1">
      <c r="A2" s="127" t="s">
        <v>139</v>
      </c>
      <c r="B2" s="91" t="s">
        <v>259</v>
      </c>
    </row>
    <row r="3" spans="1:2">
      <c r="A3" s="76" t="s">
        <v>288</v>
      </c>
      <c r="B3" s="76" t="s">
        <v>289</v>
      </c>
    </row>
    <row r="4" spans="1:2">
      <c r="A4" s="2"/>
      <c r="B4" s="2"/>
    </row>
    <row r="5" spans="1:2">
      <c r="A5" s="2"/>
      <c r="B5" s="2"/>
    </row>
    <row r="6" spans="1:2">
      <c r="A6" s="2"/>
      <c r="B6" s="2"/>
    </row>
    <row r="7" spans="1:2">
      <c r="A7" s="2"/>
      <c r="B7" s="2"/>
    </row>
    <row r="8" spans="1:2">
      <c r="A8" s="2"/>
      <c r="B8" s="2"/>
    </row>
    <row r="9" spans="1:2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8"/>
  <sheetViews>
    <sheetView view="pageBreakPreview" zoomScaleSheetLayoutView="100" workbookViewId="0">
      <selection sqref="A1:C1"/>
    </sheetView>
  </sheetViews>
  <sheetFormatPr defaultRowHeight="15.7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>
      <c r="A1" s="412" t="s">
        <v>260</v>
      </c>
      <c r="B1" s="412"/>
      <c r="C1" s="412"/>
    </row>
    <row r="2" spans="1:3" ht="31.5">
      <c r="A2" s="129" t="s">
        <v>139</v>
      </c>
      <c r="B2" s="91" t="s">
        <v>259</v>
      </c>
      <c r="C2" s="92" t="s">
        <v>261</v>
      </c>
    </row>
    <row r="3" spans="1:3">
      <c r="A3" s="76"/>
      <c r="B3" s="76"/>
      <c r="C3" s="76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C8" s="16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15"/>
  <sheetViews>
    <sheetView view="pageBreakPreview" zoomScaleSheetLayoutView="100" workbookViewId="0">
      <selection activeCell="F12" sqref="F12"/>
    </sheetView>
  </sheetViews>
  <sheetFormatPr defaultRowHeight="15.7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thickBot="1">
      <c r="A1" s="448" t="s">
        <v>262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2" ht="138" customHeight="1" thickBot="1">
      <c r="A2" s="160" t="s">
        <v>263</v>
      </c>
      <c r="B2" s="161" t="s">
        <v>139</v>
      </c>
      <c r="C2" s="161" t="s">
        <v>264</v>
      </c>
      <c r="D2" s="161" t="s">
        <v>265</v>
      </c>
      <c r="E2" s="161" t="s">
        <v>266</v>
      </c>
      <c r="F2" s="161" t="s">
        <v>267</v>
      </c>
      <c r="G2" s="161" t="s">
        <v>268</v>
      </c>
      <c r="H2" s="161" t="s">
        <v>269</v>
      </c>
      <c r="I2" s="161" t="s">
        <v>270</v>
      </c>
      <c r="J2" s="161" t="s">
        <v>271</v>
      </c>
      <c r="K2" s="161" t="s">
        <v>272</v>
      </c>
      <c r="L2" s="162" t="s">
        <v>273</v>
      </c>
    </row>
    <row r="3" spans="1:12" ht="198" customHeight="1">
      <c r="A3" s="72" t="s">
        <v>303</v>
      </c>
      <c r="B3" s="72" t="s">
        <v>288</v>
      </c>
      <c r="C3" s="113" t="s">
        <v>317</v>
      </c>
      <c r="D3" s="72" t="s">
        <v>318</v>
      </c>
      <c r="E3" s="72" t="s">
        <v>298</v>
      </c>
      <c r="F3" s="113" t="s">
        <v>319</v>
      </c>
      <c r="G3" s="113" t="s">
        <v>376</v>
      </c>
      <c r="H3" s="113" t="s">
        <v>320</v>
      </c>
      <c r="I3" s="72" t="s">
        <v>321</v>
      </c>
      <c r="J3" s="72">
        <v>3400</v>
      </c>
      <c r="K3" s="72">
        <v>1680.97</v>
      </c>
      <c r="L3" s="63" t="s">
        <v>322</v>
      </c>
    </row>
    <row r="4" spans="1:12" ht="128.44999999999999" customHeight="1">
      <c r="A4" s="44" t="s">
        <v>304</v>
      </c>
      <c r="B4" s="44" t="s">
        <v>288</v>
      </c>
      <c r="C4" s="44" t="s">
        <v>317</v>
      </c>
      <c r="D4" s="44" t="s">
        <v>318</v>
      </c>
      <c r="E4" s="44" t="s">
        <v>298</v>
      </c>
      <c r="F4" s="67" t="s">
        <v>323</v>
      </c>
      <c r="G4" s="67" t="s">
        <v>324</v>
      </c>
      <c r="H4" s="334" t="s">
        <v>377</v>
      </c>
      <c r="I4" s="44" t="s">
        <v>321</v>
      </c>
      <c r="J4" s="44">
        <v>3400</v>
      </c>
      <c r="K4" s="44">
        <v>1713</v>
      </c>
      <c r="L4" s="61" t="s">
        <v>322</v>
      </c>
    </row>
    <row r="5" spans="1:12" ht="94.5">
      <c r="A5" s="44" t="s">
        <v>305</v>
      </c>
      <c r="B5" s="44" t="s">
        <v>288</v>
      </c>
      <c r="C5" s="44" t="s">
        <v>325</v>
      </c>
      <c r="D5" s="44" t="s">
        <v>318</v>
      </c>
      <c r="E5" s="44" t="s">
        <v>298</v>
      </c>
      <c r="F5" s="67" t="s">
        <v>326</v>
      </c>
      <c r="G5" s="67" t="s">
        <v>384</v>
      </c>
      <c r="H5" s="67" t="s">
        <v>327</v>
      </c>
      <c r="I5" s="44" t="s">
        <v>328</v>
      </c>
      <c r="J5" s="334">
        <v>1884</v>
      </c>
      <c r="K5" s="44">
        <v>0</v>
      </c>
      <c r="L5" s="44"/>
    </row>
    <row r="6" spans="1:12" ht="85.9" customHeight="1">
      <c r="A6" s="44" t="s">
        <v>306</v>
      </c>
      <c r="B6" s="44" t="s">
        <v>288</v>
      </c>
      <c r="C6" s="44" t="s">
        <v>329</v>
      </c>
      <c r="D6" s="44" t="s">
        <v>318</v>
      </c>
      <c r="E6" s="61" t="s">
        <v>330</v>
      </c>
      <c r="F6" s="67" t="s">
        <v>331</v>
      </c>
      <c r="G6" s="334" t="s">
        <v>378</v>
      </c>
      <c r="H6" s="67" t="s">
        <v>332</v>
      </c>
      <c r="I6" s="44" t="s">
        <v>333</v>
      </c>
      <c r="J6" s="44">
        <v>17398</v>
      </c>
      <c r="K6" s="61"/>
      <c r="L6" s="61"/>
    </row>
    <row r="7" spans="1:12" ht="76.150000000000006" customHeight="1">
      <c r="A7" s="44" t="s">
        <v>367</v>
      </c>
      <c r="B7" s="44" t="s">
        <v>288</v>
      </c>
      <c r="C7" s="44" t="s">
        <v>329</v>
      </c>
      <c r="D7" s="44" t="s">
        <v>318</v>
      </c>
      <c r="E7" s="44" t="s">
        <v>330</v>
      </c>
      <c r="F7" s="67" t="s">
        <v>334</v>
      </c>
      <c r="G7" s="67" t="s">
        <v>335</v>
      </c>
      <c r="H7" s="67" t="s">
        <v>336</v>
      </c>
      <c r="I7" s="61" t="s">
        <v>321</v>
      </c>
      <c r="J7" s="44"/>
      <c r="K7" s="334" t="s">
        <v>379</v>
      </c>
      <c r="L7" s="335" t="s">
        <v>322</v>
      </c>
    </row>
    <row r="8" spans="1:12" ht="85.9" customHeight="1">
      <c r="A8" s="44" t="s">
        <v>368</v>
      </c>
      <c r="B8" s="44" t="s">
        <v>288</v>
      </c>
      <c r="C8" s="334" t="s">
        <v>380</v>
      </c>
      <c r="D8" s="44"/>
      <c r="E8" s="61" t="s">
        <v>330</v>
      </c>
      <c r="F8" s="67" t="s">
        <v>337</v>
      </c>
      <c r="G8" s="67" t="s">
        <v>338</v>
      </c>
      <c r="H8" s="67" t="s">
        <v>339</v>
      </c>
      <c r="I8" s="44" t="s">
        <v>340</v>
      </c>
      <c r="J8" s="44"/>
      <c r="K8" s="334" t="s">
        <v>379</v>
      </c>
      <c r="L8" s="61" t="s">
        <v>322</v>
      </c>
    </row>
    <row r="9" spans="1:12" ht="126">
      <c r="A9" s="44" t="s">
        <v>369</v>
      </c>
      <c r="B9" s="61" t="s">
        <v>288</v>
      </c>
      <c r="C9" s="61" t="s">
        <v>341</v>
      </c>
      <c r="D9" s="61" t="s">
        <v>318</v>
      </c>
      <c r="E9" s="61" t="s">
        <v>330</v>
      </c>
      <c r="F9" s="336" t="s">
        <v>342</v>
      </c>
      <c r="G9" s="334" t="s">
        <v>343</v>
      </c>
      <c r="H9" s="337" t="s">
        <v>344</v>
      </c>
      <c r="I9" s="61" t="s">
        <v>345</v>
      </c>
      <c r="J9" s="44"/>
      <c r="K9" s="334" t="s">
        <v>379</v>
      </c>
      <c r="L9" s="61" t="s">
        <v>346</v>
      </c>
    </row>
    <row r="10" spans="1:12" ht="98.45" customHeight="1">
      <c r="A10" s="44" t="s">
        <v>370</v>
      </c>
      <c r="B10" s="61" t="s">
        <v>288</v>
      </c>
      <c r="C10" s="61" t="s">
        <v>347</v>
      </c>
      <c r="D10" s="61" t="s">
        <v>318</v>
      </c>
      <c r="E10" s="61" t="s">
        <v>298</v>
      </c>
      <c r="F10" s="334" t="s">
        <v>348</v>
      </c>
      <c r="G10" s="334" t="s">
        <v>349</v>
      </c>
      <c r="H10" s="67" t="s">
        <v>350</v>
      </c>
      <c r="I10" s="61" t="s">
        <v>351</v>
      </c>
      <c r="J10" s="44">
        <v>5900</v>
      </c>
      <c r="K10" s="334" t="s">
        <v>383</v>
      </c>
      <c r="L10" s="61" t="s">
        <v>322</v>
      </c>
    </row>
    <row r="11" spans="1:12" ht="123" customHeight="1">
      <c r="A11" s="44" t="s">
        <v>371</v>
      </c>
      <c r="B11" s="61" t="s">
        <v>288</v>
      </c>
      <c r="C11" s="61" t="s">
        <v>352</v>
      </c>
      <c r="D11" s="61" t="s">
        <v>318</v>
      </c>
      <c r="E11" s="61" t="s">
        <v>298</v>
      </c>
      <c r="F11" s="334" t="s">
        <v>348</v>
      </c>
      <c r="G11" s="334" t="s">
        <v>353</v>
      </c>
      <c r="H11" s="334" t="s">
        <v>354</v>
      </c>
      <c r="I11" s="61" t="s">
        <v>355</v>
      </c>
      <c r="J11" s="44">
        <v>5900</v>
      </c>
      <c r="K11" s="334" t="s">
        <v>383</v>
      </c>
      <c r="L11" s="61" t="s">
        <v>322</v>
      </c>
    </row>
    <row r="12" spans="1:12" ht="168" customHeight="1">
      <c r="A12" s="44" t="s">
        <v>372</v>
      </c>
      <c r="B12" s="61" t="s">
        <v>288</v>
      </c>
      <c r="C12" s="61" t="s">
        <v>356</v>
      </c>
      <c r="D12" s="61" t="s">
        <v>318</v>
      </c>
      <c r="E12" s="61" t="s">
        <v>298</v>
      </c>
      <c r="F12" s="334" t="s">
        <v>348</v>
      </c>
      <c r="G12" s="334" t="s">
        <v>381</v>
      </c>
      <c r="H12" s="334" t="s">
        <v>357</v>
      </c>
      <c r="I12" s="61" t="s">
        <v>355</v>
      </c>
      <c r="J12" s="44">
        <v>7900</v>
      </c>
      <c r="K12" s="334" t="s">
        <v>383</v>
      </c>
      <c r="L12" s="61" t="s">
        <v>322</v>
      </c>
    </row>
    <row r="13" spans="1:12" ht="175.15" customHeight="1">
      <c r="A13" s="44" t="s">
        <v>373</v>
      </c>
      <c r="B13" s="61" t="s">
        <v>288</v>
      </c>
      <c r="C13" s="61" t="s">
        <v>358</v>
      </c>
      <c r="D13" s="61" t="s">
        <v>318</v>
      </c>
      <c r="E13" s="61" t="s">
        <v>298</v>
      </c>
      <c r="F13" s="334" t="s">
        <v>348</v>
      </c>
      <c r="G13" s="334" t="s">
        <v>382</v>
      </c>
      <c r="H13" s="338" t="s">
        <v>359</v>
      </c>
      <c r="I13" s="61" t="s">
        <v>355</v>
      </c>
      <c r="J13" s="44">
        <v>6300</v>
      </c>
      <c r="K13" s="334" t="s">
        <v>383</v>
      </c>
      <c r="L13" s="61" t="s">
        <v>322</v>
      </c>
    </row>
    <row r="14" spans="1:12" ht="85.9" customHeight="1">
      <c r="A14" s="44" t="s">
        <v>374</v>
      </c>
      <c r="B14" s="61" t="s">
        <v>288</v>
      </c>
      <c r="C14" s="61" t="s">
        <v>360</v>
      </c>
      <c r="D14" s="61" t="s">
        <v>318</v>
      </c>
      <c r="E14" s="61" t="s">
        <v>298</v>
      </c>
      <c r="F14" s="334" t="s">
        <v>348</v>
      </c>
      <c r="G14" s="334" t="s">
        <v>361</v>
      </c>
      <c r="H14" s="334" t="s">
        <v>362</v>
      </c>
      <c r="I14" s="61" t="s">
        <v>355</v>
      </c>
      <c r="J14" s="44">
        <v>6300</v>
      </c>
      <c r="K14" s="334" t="s">
        <v>366</v>
      </c>
      <c r="L14" s="61" t="s">
        <v>322</v>
      </c>
    </row>
    <row r="15" spans="1:12" ht="90" customHeight="1">
      <c r="A15" s="44" t="s">
        <v>375</v>
      </c>
      <c r="B15" s="61" t="s">
        <v>288</v>
      </c>
      <c r="C15" s="61" t="s">
        <v>363</v>
      </c>
      <c r="D15" s="61" t="s">
        <v>318</v>
      </c>
      <c r="E15" s="61" t="s">
        <v>298</v>
      </c>
      <c r="F15" s="334" t="s">
        <v>348</v>
      </c>
      <c r="G15" s="334" t="s">
        <v>364</v>
      </c>
      <c r="H15" s="334" t="s">
        <v>365</v>
      </c>
      <c r="I15" s="61" t="s">
        <v>355</v>
      </c>
      <c r="J15" s="44">
        <v>2700</v>
      </c>
      <c r="K15" s="334" t="s">
        <v>383</v>
      </c>
      <c r="L15" s="61" t="s">
        <v>322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view="pageBreakPreview" zoomScale="60" workbookViewId="0">
      <selection activeCell="D9" sqref="D9"/>
    </sheetView>
  </sheetViews>
  <sheetFormatPr defaultRowHeight="15.75"/>
  <cols>
    <col min="1" max="1" width="2.25" customWidth="1"/>
    <col min="2" max="2" width="6.125" bestFit="1" customWidth="1"/>
    <col min="3" max="3" width="9.875" bestFit="1" customWidth="1"/>
    <col min="4" max="4" width="5.2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>
      <c r="A1" s="449" t="s">
        <v>274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316"/>
    </row>
    <row r="2" spans="1:13" s="159" customFormat="1" ht="115.5" thickBot="1">
      <c r="A2" s="155" t="s">
        <v>263</v>
      </c>
      <c r="B2" s="156" t="s">
        <v>139</v>
      </c>
      <c r="C2" s="156" t="s">
        <v>264</v>
      </c>
      <c r="D2" s="156" t="s">
        <v>265</v>
      </c>
      <c r="E2" s="156" t="s">
        <v>266</v>
      </c>
      <c r="F2" s="156" t="s">
        <v>267</v>
      </c>
      <c r="G2" s="156" t="s">
        <v>268</v>
      </c>
      <c r="H2" s="156" t="s">
        <v>269</v>
      </c>
      <c r="I2" s="156" t="s">
        <v>270</v>
      </c>
      <c r="J2" s="156" t="s">
        <v>271</v>
      </c>
      <c r="K2" s="156" t="s">
        <v>272</v>
      </c>
      <c r="L2" s="157" t="s">
        <v>273</v>
      </c>
      <c r="M2" s="158"/>
    </row>
    <row r="3" spans="1:1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151"/>
    </row>
    <row r="4" spans="1:1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51"/>
    </row>
    <row r="5" spans="1:1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151"/>
    </row>
    <row r="6" spans="1:1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151"/>
    </row>
    <row r="7" spans="1:1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151"/>
    </row>
    <row r="8" spans="1:1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151"/>
    </row>
    <row r="9" spans="1:1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151"/>
    </row>
    <row r="10" spans="1:13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151"/>
    </row>
    <row r="11" spans="1:1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151"/>
    </row>
    <row r="12" spans="1:13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151"/>
    </row>
    <row r="13" spans="1:13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151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11"/>
  <sheetViews>
    <sheetView view="pageBreakPreview" zoomScale="70" zoomScaleSheetLayoutView="70" workbookViewId="0">
      <selection activeCell="C20" sqref="C20"/>
    </sheetView>
  </sheetViews>
  <sheetFormatPr defaultRowHeight="15.7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>
      <c r="A1" s="373" t="s">
        <v>275</v>
      </c>
      <c r="B1" s="373"/>
      <c r="C1" s="373"/>
      <c r="D1" s="373"/>
      <c r="E1" s="373"/>
    </row>
    <row r="2" spans="1:5" s="1" customFormat="1" ht="16.5" thickBot="1">
      <c r="A2" s="127" t="s">
        <v>276</v>
      </c>
      <c r="B2" s="131" t="s">
        <v>277</v>
      </c>
      <c r="C2" s="131" t="s">
        <v>278</v>
      </c>
      <c r="D2" s="131" t="s">
        <v>279</v>
      </c>
      <c r="E2" s="128" t="s">
        <v>280</v>
      </c>
    </row>
    <row r="3" spans="1:5" s="1" customFormat="1">
      <c r="A3" s="130"/>
      <c r="B3" s="130"/>
      <c r="C3" s="130"/>
      <c r="D3" s="130"/>
      <c r="E3" s="130"/>
    </row>
    <row r="4" spans="1:5" s="1" customFormat="1">
      <c r="A4" s="130"/>
      <c r="B4" s="130"/>
      <c r="C4" s="130"/>
      <c r="D4" s="130"/>
      <c r="E4" s="130"/>
    </row>
    <row r="5" spans="1:5" s="1" customFormat="1">
      <c r="A5" s="130"/>
      <c r="B5" s="130"/>
      <c r="C5" s="130"/>
      <c r="D5" s="130"/>
      <c r="E5" s="130"/>
    </row>
    <row r="6" spans="1:5" s="1" customFormat="1">
      <c r="A6" s="45"/>
      <c r="B6" s="45"/>
      <c r="C6" s="45"/>
      <c r="D6" s="45"/>
      <c r="E6" s="45"/>
    </row>
    <row r="7" spans="1:5" s="1" customFormat="1">
      <c r="A7" s="45"/>
      <c r="B7" s="45"/>
      <c r="C7" s="45"/>
      <c r="D7" s="45"/>
      <c r="E7" s="45"/>
    </row>
    <row r="8" spans="1:5" s="1" customFormat="1">
      <c r="A8" s="45"/>
      <c r="B8" s="45"/>
      <c r="C8" s="45"/>
      <c r="D8" s="45"/>
      <c r="E8" s="45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D11" s="16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9:D19"/>
  <sheetViews>
    <sheetView view="pageBreakPreview" zoomScale="60" workbookViewId="0">
      <selection activeCell="A11" sqref="A11:XFD11"/>
    </sheetView>
  </sheetViews>
  <sheetFormatPr defaultRowHeight="15.75"/>
  <sheetData>
    <row r="9" spans="1:4">
      <c r="A9" s="7"/>
      <c r="B9" s="7"/>
      <c r="C9" s="7"/>
      <c r="D9" s="7"/>
    </row>
    <row r="10" spans="1:4">
      <c r="A10" s="7"/>
      <c r="B10" s="7"/>
      <c r="C10" s="7"/>
      <c r="D10" s="7"/>
    </row>
    <row r="11" spans="1:4">
      <c r="A11" s="318"/>
      <c r="B11" s="318"/>
      <c r="C11" s="318"/>
      <c r="D11" s="7"/>
    </row>
    <row r="12" spans="1:4">
      <c r="A12" s="7"/>
      <c r="B12" s="7"/>
      <c r="C12" s="7"/>
      <c r="D12" s="7"/>
    </row>
    <row r="13" spans="1:4">
      <c r="A13" s="7"/>
      <c r="B13" s="7"/>
      <c r="C13" s="7"/>
      <c r="D13" s="7"/>
    </row>
    <row r="14" spans="1:4">
      <c r="A14" s="7"/>
      <c r="B14" s="7"/>
      <c r="C14" s="7"/>
      <c r="D14" s="7"/>
    </row>
    <row r="15" spans="1:4">
      <c r="A15" s="7"/>
      <c r="B15" s="7"/>
      <c r="C15" s="7"/>
      <c r="D15" s="7"/>
    </row>
    <row r="16" spans="1:4">
      <c r="A16" s="7"/>
      <c r="B16" s="7"/>
      <c r="C16" s="7"/>
      <c r="D16" s="7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0"/>
  <sheetViews>
    <sheetView view="pageBreakPreview" zoomScale="70" zoomScaleSheetLayoutView="70" workbookViewId="0">
      <selection activeCell="A5" sqref="A5"/>
    </sheetView>
  </sheetViews>
  <sheetFormatPr defaultRowHeight="15.7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>
      <c r="A1" s="362" t="s">
        <v>51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2" ht="15.75" customHeight="1">
      <c r="A2" s="356" t="s">
        <v>52</v>
      </c>
      <c r="B2" s="358" t="s">
        <v>53</v>
      </c>
      <c r="C2" s="363" t="s">
        <v>54</v>
      </c>
      <c r="D2" s="363"/>
      <c r="E2" s="363"/>
      <c r="F2" s="363"/>
      <c r="G2" s="363" t="s">
        <v>55</v>
      </c>
      <c r="H2" s="363"/>
      <c r="I2" s="363"/>
      <c r="J2" s="363"/>
      <c r="K2" s="360" t="s">
        <v>56</v>
      </c>
      <c r="L2" s="361"/>
    </row>
    <row r="3" spans="1:12" ht="16.5" thickBot="1">
      <c r="A3" s="357"/>
      <c r="B3" s="359"/>
      <c r="C3" s="257" t="s">
        <v>57</v>
      </c>
      <c r="D3" s="257" t="s">
        <v>58</v>
      </c>
      <c r="E3" s="257" t="s">
        <v>59</v>
      </c>
      <c r="F3" s="257" t="s">
        <v>58</v>
      </c>
      <c r="G3" s="257" t="s">
        <v>57</v>
      </c>
      <c r="H3" s="257" t="s">
        <v>58</v>
      </c>
      <c r="I3" s="257" t="s">
        <v>59</v>
      </c>
      <c r="J3" s="257" t="s">
        <v>58</v>
      </c>
      <c r="K3" s="257" t="s">
        <v>60</v>
      </c>
      <c r="L3" s="258" t="s">
        <v>58</v>
      </c>
    </row>
    <row r="4" spans="1:12" ht="13.5" customHeight="1">
      <c r="A4" s="247" t="s">
        <v>288</v>
      </c>
      <c r="B4" s="12">
        <v>1</v>
      </c>
      <c r="C4" s="76">
        <v>625</v>
      </c>
      <c r="D4" s="76">
        <v>333</v>
      </c>
      <c r="E4" s="76">
        <v>38</v>
      </c>
      <c r="F4" s="76">
        <v>9</v>
      </c>
      <c r="G4" s="76">
        <v>474</v>
      </c>
      <c r="H4" s="76">
        <v>224</v>
      </c>
      <c r="I4" s="76">
        <v>179</v>
      </c>
      <c r="J4" s="76">
        <v>41</v>
      </c>
      <c r="K4" s="87">
        <f>+C4+E4+G4+I4</f>
        <v>1316</v>
      </c>
      <c r="L4" s="248">
        <f>+D4+F4+H4+J4</f>
        <v>607</v>
      </c>
    </row>
    <row r="5" spans="1:12" ht="13.5" customHeight="1">
      <c r="A5" s="244"/>
      <c r="B5" s="52">
        <v>2</v>
      </c>
      <c r="C5" s="2">
        <v>333</v>
      </c>
      <c r="D5" s="2">
        <v>173</v>
      </c>
      <c r="E5" s="2">
        <v>107</v>
      </c>
      <c r="F5" s="2">
        <v>36</v>
      </c>
      <c r="G5" s="2">
        <v>334</v>
      </c>
      <c r="H5" s="2">
        <v>195</v>
      </c>
      <c r="I5" s="2">
        <v>96</v>
      </c>
      <c r="J5" s="2">
        <v>44</v>
      </c>
      <c r="K5" s="50">
        <f t="shared" ref="K5:K31" si="0">+C5+E5+G5+I5</f>
        <v>870</v>
      </c>
      <c r="L5" s="245">
        <f t="shared" ref="L5:L31" si="1">+D5+F5+H5+J5</f>
        <v>448</v>
      </c>
    </row>
    <row r="6" spans="1:12" ht="13.5" customHeight="1">
      <c r="A6" s="244"/>
      <c r="B6" s="52" t="s">
        <v>61</v>
      </c>
      <c r="C6" s="2"/>
      <c r="D6" s="2"/>
      <c r="E6" s="2"/>
      <c r="F6" s="2"/>
      <c r="G6" s="2"/>
      <c r="H6" s="2"/>
      <c r="I6" s="2"/>
      <c r="J6" s="2"/>
      <c r="K6" s="50">
        <f t="shared" si="0"/>
        <v>0</v>
      </c>
      <c r="L6" s="245">
        <f t="shared" si="1"/>
        <v>0</v>
      </c>
    </row>
    <row r="7" spans="1:12" ht="13.5" customHeight="1">
      <c r="A7" s="244"/>
      <c r="B7" s="52">
        <v>3</v>
      </c>
      <c r="C7" s="2"/>
      <c r="D7" s="2"/>
      <c r="E7" s="2"/>
      <c r="F7" s="2"/>
      <c r="G7" s="2">
        <v>32</v>
      </c>
      <c r="H7" s="2">
        <v>16</v>
      </c>
      <c r="I7" s="2">
        <v>10</v>
      </c>
      <c r="J7" s="2">
        <v>3</v>
      </c>
      <c r="K7" s="50">
        <f t="shared" si="0"/>
        <v>42</v>
      </c>
      <c r="L7" s="245">
        <f t="shared" si="1"/>
        <v>19</v>
      </c>
    </row>
    <row r="8" spans="1:12" ht="13.5" customHeight="1">
      <c r="A8" s="369" t="s">
        <v>62</v>
      </c>
      <c r="B8" s="370"/>
      <c r="C8" s="73">
        <f>+SUBTOTAL(9,C4:C7)</f>
        <v>958</v>
      </c>
      <c r="D8" s="73">
        <f>+SUBTOTAL(9,D4:D7)</f>
        <v>506</v>
      </c>
      <c r="E8" s="73">
        <f>+SUBTOTAL(9,E4:E7)</f>
        <v>145</v>
      </c>
      <c r="F8" s="73">
        <f>+SUBTOTAL(9,F4:F7)</f>
        <v>45</v>
      </c>
      <c r="G8" s="73">
        <f t="shared" ref="G8:J8" si="2">+SUBTOTAL(9,G4:G7)</f>
        <v>840</v>
      </c>
      <c r="H8" s="73">
        <f t="shared" si="2"/>
        <v>435</v>
      </c>
      <c r="I8" s="73">
        <f t="shared" si="2"/>
        <v>285</v>
      </c>
      <c r="J8" s="73">
        <f t="shared" si="2"/>
        <v>88</v>
      </c>
      <c r="K8" s="50">
        <f t="shared" si="0"/>
        <v>2228</v>
      </c>
      <c r="L8" s="245">
        <f t="shared" si="1"/>
        <v>1074</v>
      </c>
    </row>
    <row r="9" spans="1:12" ht="13.5" customHeight="1">
      <c r="A9" s="246" t="s">
        <v>63</v>
      </c>
      <c r="B9" s="52">
        <v>1</v>
      </c>
      <c r="C9" s="2"/>
      <c r="D9" s="2"/>
      <c r="E9" s="2"/>
      <c r="F9" s="2"/>
      <c r="G9" s="2"/>
      <c r="H9" s="2"/>
      <c r="I9" s="2"/>
      <c r="J9" s="2"/>
      <c r="K9" s="50">
        <f t="shared" si="0"/>
        <v>0</v>
      </c>
      <c r="L9" s="245">
        <f t="shared" si="1"/>
        <v>0</v>
      </c>
    </row>
    <row r="10" spans="1:12" ht="13.5" customHeight="1">
      <c r="A10" s="244"/>
      <c r="B10" s="52">
        <v>2</v>
      </c>
      <c r="C10" s="2"/>
      <c r="D10" s="2"/>
      <c r="E10" s="2"/>
      <c r="F10" s="2"/>
      <c r="G10" s="2"/>
      <c r="H10" s="2"/>
      <c r="I10" s="2"/>
      <c r="J10" s="2"/>
      <c r="K10" s="50">
        <f t="shared" si="0"/>
        <v>0</v>
      </c>
      <c r="L10" s="245">
        <f t="shared" si="1"/>
        <v>0</v>
      </c>
    </row>
    <row r="11" spans="1:12" ht="13.5" customHeight="1">
      <c r="A11" s="244"/>
      <c r="B11" s="52" t="s">
        <v>61</v>
      </c>
      <c r="C11" s="2"/>
      <c r="D11" s="2"/>
      <c r="E11" s="2"/>
      <c r="F11" s="2"/>
      <c r="G11" s="2"/>
      <c r="H11" s="2"/>
      <c r="I11" s="2"/>
      <c r="J11" s="2"/>
      <c r="K11" s="50">
        <f t="shared" si="0"/>
        <v>0</v>
      </c>
      <c r="L11" s="245">
        <f t="shared" si="1"/>
        <v>0</v>
      </c>
    </row>
    <row r="12" spans="1:12" ht="13.5" customHeight="1">
      <c r="A12" s="244"/>
      <c r="B12" s="52">
        <v>3</v>
      </c>
      <c r="C12" s="2"/>
      <c r="D12" s="2"/>
      <c r="E12" s="2"/>
      <c r="F12" s="2"/>
      <c r="G12" s="2"/>
      <c r="H12" s="2"/>
      <c r="I12" s="2"/>
      <c r="J12" s="2"/>
      <c r="K12" s="50">
        <f t="shared" si="0"/>
        <v>0</v>
      </c>
      <c r="L12" s="245">
        <f t="shared" si="1"/>
        <v>0</v>
      </c>
    </row>
    <row r="13" spans="1:12">
      <c r="A13" s="369" t="s">
        <v>64</v>
      </c>
      <c r="B13" s="370"/>
      <c r="C13" s="73">
        <f>+SUBTOTAL(9,C9:C12)</f>
        <v>0</v>
      </c>
      <c r="D13" s="73">
        <f>+SUBTOTAL(9,D9:D12)</f>
        <v>0</v>
      </c>
      <c r="E13" s="73">
        <f>+SUBTOTAL(9,E9:E12)</f>
        <v>0</v>
      </c>
      <c r="F13" s="73">
        <f>+SUBTOTAL(9,F9:F12)</f>
        <v>0</v>
      </c>
      <c r="G13" s="73">
        <f t="shared" ref="G13:J13" si="3">+SUBTOTAL(9,G9:G12)</f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50">
        <f t="shared" si="0"/>
        <v>0</v>
      </c>
      <c r="L13" s="245">
        <f t="shared" si="1"/>
        <v>0</v>
      </c>
    </row>
    <row r="14" spans="1:12">
      <c r="A14" s="246" t="s">
        <v>65</v>
      </c>
      <c r="B14" s="52">
        <v>1</v>
      </c>
      <c r="C14" s="2"/>
      <c r="D14" s="2"/>
      <c r="E14" s="2"/>
      <c r="F14" s="2"/>
      <c r="G14" s="2"/>
      <c r="H14" s="2"/>
      <c r="I14" s="2"/>
      <c r="J14" s="2"/>
      <c r="K14" s="50">
        <f t="shared" si="0"/>
        <v>0</v>
      </c>
      <c r="L14" s="245">
        <f t="shared" si="1"/>
        <v>0</v>
      </c>
    </row>
    <row r="15" spans="1:12">
      <c r="A15" s="244"/>
      <c r="B15" s="52">
        <v>2</v>
      </c>
      <c r="C15" s="2"/>
      <c r="D15" s="2"/>
      <c r="E15" s="2"/>
      <c r="F15" s="2"/>
      <c r="G15" s="2"/>
      <c r="H15" s="2"/>
      <c r="I15" s="2"/>
      <c r="J15" s="2"/>
      <c r="K15" s="50">
        <f t="shared" si="0"/>
        <v>0</v>
      </c>
      <c r="L15" s="245">
        <f t="shared" si="1"/>
        <v>0</v>
      </c>
    </row>
    <row r="16" spans="1:12">
      <c r="A16" s="244"/>
      <c r="B16" s="52" t="s">
        <v>61</v>
      </c>
      <c r="C16" s="2"/>
      <c r="D16" s="2"/>
      <c r="E16" s="2"/>
      <c r="F16" s="2"/>
      <c r="G16" s="2"/>
      <c r="H16" s="2"/>
      <c r="I16" s="2"/>
      <c r="J16" s="2"/>
      <c r="K16" s="50">
        <f t="shared" si="0"/>
        <v>0</v>
      </c>
      <c r="L16" s="245">
        <f t="shared" si="1"/>
        <v>0</v>
      </c>
    </row>
    <row r="17" spans="1:12">
      <c r="A17" s="244"/>
      <c r="B17" s="52">
        <v>3</v>
      </c>
      <c r="C17" s="2"/>
      <c r="D17" s="2"/>
      <c r="E17" s="2"/>
      <c r="F17" s="2"/>
      <c r="G17" s="2"/>
      <c r="H17" s="2"/>
      <c r="I17" s="2"/>
      <c r="J17" s="2"/>
      <c r="K17" s="50">
        <f t="shared" si="0"/>
        <v>0</v>
      </c>
      <c r="L17" s="245">
        <f t="shared" si="1"/>
        <v>0</v>
      </c>
    </row>
    <row r="18" spans="1:12">
      <c r="A18" s="369" t="s">
        <v>66</v>
      </c>
      <c r="B18" s="370"/>
      <c r="C18" s="73">
        <f>+SUBTOTAL(9,C14:C17)</f>
        <v>0</v>
      </c>
      <c r="D18" s="73">
        <f>+SUBTOTAL(9,D14:D17)</f>
        <v>0</v>
      </c>
      <c r="E18" s="73">
        <f>+SUBTOTAL(9,E14:E17)</f>
        <v>0</v>
      </c>
      <c r="F18" s="73">
        <f>+SUBTOTAL(9,F14:F17)</f>
        <v>0</v>
      </c>
      <c r="G18" s="73">
        <f t="shared" ref="G18:J18" si="4">+SUBTOTAL(9,G14:G17)</f>
        <v>0</v>
      </c>
      <c r="H18" s="73">
        <f t="shared" si="4"/>
        <v>0</v>
      </c>
      <c r="I18" s="73">
        <f t="shared" si="4"/>
        <v>0</v>
      </c>
      <c r="J18" s="73">
        <f t="shared" si="4"/>
        <v>0</v>
      </c>
      <c r="K18" s="50">
        <f t="shared" si="0"/>
        <v>0</v>
      </c>
      <c r="L18" s="245">
        <f t="shared" si="1"/>
        <v>0</v>
      </c>
    </row>
    <row r="19" spans="1:12">
      <c r="A19" s="246" t="s">
        <v>67</v>
      </c>
      <c r="B19" s="52">
        <v>1</v>
      </c>
      <c r="C19" s="2"/>
      <c r="D19" s="2"/>
      <c r="E19" s="2"/>
      <c r="F19" s="2"/>
      <c r="G19" s="2"/>
      <c r="H19" s="2"/>
      <c r="I19" s="2"/>
      <c r="J19" s="2"/>
      <c r="K19" s="50">
        <f t="shared" si="0"/>
        <v>0</v>
      </c>
      <c r="L19" s="245">
        <f t="shared" si="1"/>
        <v>0</v>
      </c>
    </row>
    <row r="20" spans="1:12">
      <c r="A20" s="244"/>
      <c r="B20" s="52">
        <v>2</v>
      </c>
      <c r="C20" s="2"/>
      <c r="D20" s="2"/>
      <c r="E20" s="2"/>
      <c r="F20" s="2"/>
      <c r="G20" s="2"/>
      <c r="H20" s="2"/>
      <c r="I20" s="2"/>
      <c r="J20" s="2"/>
      <c r="K20" s="50">
        <f t="shared" si="0"/>
        <v>0</v>
      </c>
      <c r="L20" s="245">
        <f t="shared" si="1"/>
        <v>0</v>
      </c>
    </row>
    <row r="21" spans="1:12">
      <c r="A21" s="244"/>
      <c r="B21" s="52" t="s">
        <v>61</v>
      </c>
      <c r="C21" s="2"/>
      <c r="D21" s="2"/>
      <c r="E21" s="2"/>
      <c r="F21" s="2"/>
      <c r="G21" s="2"/>
      <c r="H21" s="2"/>
      <c r="I21" s="2"/>
      <c r="J21" s="2"/>
      <c r="K21" s="50">
        <f t="shared" si="0"/>
        <v>0</v>
      </c>
      <c r="L21" s="245">
        <f t="shared" si="1"/>
        <v>0</v>
      </c>
    </row>
    <row r="22" spans="1:12">
      <c r="A22" s="244"/>
      <c r="B22" s="52">
        <v>3</v>
      </c>
      <c r="C22" s="2"/>
      <c r="D22" s="2"/>
      <c r="E22" s="2"/>
      <c r="F22" s="2"/>
      <c r="G22" s="2"/>
      <c r="H22" s="2"/>
      <c r="I22" s="2"/>
      <c r="J22" s="2"/>
      <c r="K22" s="50">
        <f t="shared" si="0"/>
        <v>0</v>
      </c>
      <c r="L22" s="245">
        <f t="shared" si="1"/>
        <v>0</v>
      </c>
    </row>
    <row r="23" spans="1:12">
      <c r="A23" s="369" t="s">
        <v>68</v>
      </c>
      <c r="B23" s="370"/>
      <c r="C23" s="73">
        <f>+SUBTOTAL(9,C19:C22)</f>
        <v>0</v>
      </c>
      <c r="D23" s="73">
        <f>+SUBTOTAL(9,D19:D22)</f>
        <v>0</v>
      </c>
      <c r="E23" s="73">
        <f>+SUBTOTAL(9,E19:E22)</f>
        <v>0</v>
      </c>
      <c r="F23" s="73">
        <f>+SUBTOTAL(9,F19:F22)</f>
        <v>0</v>
      </c>
      <c r="G23" s="73">
        <f t="shared" ref="G23:J23" si="5">+SUBTOTAL(9,G19:G22)</f>
        <v>0</v>
      </c>
      <c r="H23" s="73">
        <f t="shared" si="5"/>
        <v>0</v>
      </c>
      <c r="I23" s="73">
        <f t="shared" si="5"/>
        <v>0</v>
      </c>
      <c r="J23" s="73">
        <f t="shared" si="5"/>
        <v>0</v>
      </c>
      <c r="K23" s="50">
        <f t="shared" si="0"/>
        <v>0</v>
      </c>
      <c r="L23" s="245">
        <f t="shared" si="1"/>
        <v>0</v>
      </c>
    </row>
    <row r="24" spans="1:12">
      <c r="A24" s="246" t="s">
        <v>69</v>
      </c>
      <c r="B24" s="52">
        <v>1</v>
      </c>
      <c r="C24" s="2"/>
      <c r="D24" s="2"/>
      <c r="E24" s="2"/>
      <c r="F24" s="2"/>
      <c r="G24" s="2"/>
      <c r="H24" s="2"/>
      <c r="I24" s="2"/>
      <c r="J24" s="2"/>
      <c r="K24" s="50">
        <f t="shared" si="0"/>
        <v>0</v>
      </c>
      <c r="L24" s="245">
        <f t="shared" si="1"/>
        <v>0</v>
      </c>
    </row>
    <row r="25" spans="1:12">
      <c r="A25" s="244"/>
      <c r="B25" s="52">
        <v>2</v>
      </c>
      <c r="C25" s="2"/>
      <c r="D25" s="2"/>
      <c r="E25" s="2"/>
      <c r="F25" s="2"/>
      <c r="G25" s="2"/>
      <c r="H25" s="2"/>
      <c r="I25" s="2"/>
      <c r="J25" s="2"/>
      <c r="K25" s="50">
        <f t="shared" si="0"/>
        <v>0</v>
      </c>
      <c r="L25" s="245">
        <f t="shared" si="1"/>
        <v>0</v>
      </c>
    </row>
    <row r="26" spans="1:12">
      <c r="A26" s="244"/>
      <c r="B26" s="52" t="s">
        <v>61</v>
      </c>
      <c r="C26" s="2"/>
      <c r="D26" s="2"/>
      <c r="E26" s="2"/>
      <c r="F26" s="2"/>
      <c r="G26" s="2"/>
      <c r="H26" s="2"/>
      <c r="I26" s="2"/>
      <c r="J26" s="2"/>
      <c r="K26" s="50">
        <f t="shared" si="0"/>
        <v>0</v>
      </c>
      <c r="L26" s="245">
        <f t="shared" si="1"/>
        <v>0</v>
      </c>
    </row>
    <row r="27" spans="1:12">
      <c r="A27" s="244"/>
      <c r="B27" s="52">
        <v>3</v>
      </c>
      <c r="C27" s="2"/>
      <c r="D27" s="2"/>
      <c r="E27" s="2"/>
      <c r="F27" s="2"/>
      <c r="G27" s="2"/>
      <c r="H27" s="2"/>
      <c r="I27" s="2"/>
      <c r="J27" s="2"/>
      <c r="K27" s="50">
        <f t="shared" si="0"/>
        <v>0</v>
      </c>
      <c r="L27" s="245">
        <f t="shared" si="1"/>
        <v>0</v>
      </c>
    </row>
    <row r="28" spans="1:12">
      <c r="A28" s="369" t="s">
        <v>70</v>
      </c>
      <c r="B28" s="370"/>
      <c r="C28" s="73">
        <f>+SUBTOTAL(9,C24:C27)</f>
        <v>0</v>
      </c>
      <c r="D28" s="73">
        <f>+SUBTOTAL(9,D24:D27)</f>
        <v>0</v>
      </c>
      <c r="E28" s="73">
        <f>+SUBTOTAL(9,E24:E27)</f>
        <v>0</v>
      </c>
      <c r="F28" s="73">
        <f>+SUBTOTAL(9,F24:F27)</f>
        <v>0</v>
      </c>
      <c r="G28" s="73">
        <f t="shared" ref="G28:J28" si="6">+SUBTOTAL(9,G24:G27)</f>
        <v>0</v>
      </c>
      <c r="H28" s="73">
        <f t="shared" si="6"/>
        <v>0</v>
      </c>
      <c r="I28" s="73">
        <f t="shared" si="6"/>
        <v>0</v>
      </c>
      <c r="J28" s="73">
        <f t="shared" si="6"/>
        <v>0</v>
      </c>
      <c r="K28" s="50">
        <f t="shared" si="0"/>
        <v>0</v>
      </c>
      <c r="L28" s="245">
        <f t="shared" si="1"/>
        <v>0</v>
      </c>
    </row>
    <row r="29" spans="1:12">
      <c r="A29" s="246" t="s">
        <v>71</v>
      </c>
      <c r="B29" s="52">
        <v>1</v>
      </c>
      <c r="C29" s="2"/>
      <c r="D29" s="2"/>
      <c r="E29" s="2"/>
      <c r="F29" s="2"/>
      <c r="G29" s="2"/>
      <c r="H29" s="2"/>
      <c r="I29" s="2"/>
      <c r="J29" s="2"/>
      <c r="K29" s="50">
        <f t="shared" si="0"/>
        <v>0</v>
      </c>
      <c r="L29" s="245">
        <f t="shared" si="1"/>
        <v>0</v>
      </c>
    </row>
    <row r="30" spans="1:12">
      <c r="A30" s="244"/>
      <c r="B30" s="52">
        <v>2</v>
      </c>
      <c r="C30" s="2"/>
      <c r="D30" s="2"/>
      <c r="E30" s="2"/>
      <c r="F30" s="2"/>
      <c r="G30" s="2"/>
      <c r="H30" s="2"/>
      <c r="I30" s="2"/>
      <c r="J30" s="2"/>
      <c r="K30" s="50">
        <f t="shared" si="0"/>
        <v>0</v>
      </c>
      <c r="L30" s="245">
        <f t="shared" si="1"/>
        <v>0</v>
      </c>
    </row>
    <row r="31" spans="1:12">
      <c r="A31" s="244"/>
      <c r="B31" s="52" t="s">
        <v>61</v>
      </c>
      <c r="C31" s="2"/>
      <c r="D31" s="2"/>
      <c r="E31" s="2"/>
      <c r="F31" s="2"/>
      <c r="G31" s="2"/>
      <c r="H31" s="2"/>
      <c r="I31" s="2"/>
      <c r="J31" s="2"/>
      <c r="K31" s="50">
        <f t="shared" si="0"/>
        <v>0</v>
      </c>
      <c r="L31" s="245">
        <f t="shared" si="1"/>
        <v>0</v>
      </c>
    </row>
    <row r="32" spans="1:12">
      <c r="A32" s="244"/>
      <c r="B32" s="52">
        <v>3</v>
      </c>
      <c r="C32" s="2"/>
      <c r="D32" s="2"/>
      <c r="E32" s="2"/>
      <c r="F32" s="2"/>
      <c r="G32" s="2"/>
      <c r="H32" s="2"/>
      <c r="I32" s="2"/>
      <c r="J32" s="2"/>
      <c r="K32" s="50">
        <f>+C32+E32+G32+I32</f>
        <v>0</v>
      </c>
      <c r="L32" s="245">
        <f>+D32+F32+H32+J32</f>
        <v>0</v>
      </c>
    </row>
    <row r="33" spans="1:12" ht="16.5" thickBot="1">
      <c r="A33" s="371" t="s">
        <v>72</v>
      </c>
      <c r="B33" s="372"/>
      <c r="C33" s="138">
        <f>+SUBTOTAL(9,C29:C32)</f>
        <v>0</v>
      </c>
      <c r="D33" s="138">
        <f>+SUBTOTAL(9,D29:D32)</f>
        <v>0</v>
      </c>
      <c r="E33" s="138">
        <f>+SUBTOTAL(9,E29:E32)</f>
        <v>0</v>
      </c>
      <c r="F33" s="138">
        <f>+SUBTOTAL(9,F29:F32)</f>
        <v>0</v>
      </c>
      <c r="G33" s="138">
        <f t="shared" ref="G33:J33" si="7">+SUBTOTAL(9,G29:G32)</f>
        <v>0</v>
      </c>
      <c r="H33" s="138">
        <f t="shared" si="7"/>
        <v>0</v>
      </c>
      <c r="I33" s="138">
        <f t="shared" si="7"/>
        <v>0</v>
      </c>
      <c r="J33" s="138">
        <f t="shared" si="7"/>
        <v>0</v>
      </c>
      <c r="K33" s="140">
        <f t="shared" ref="K33:K38" si="8">+C33+E33+G33+I33</f>
        <v>0</v>
      </c>
      <c r="L33" s="252">
        <f t="shared" ref="L33:L38" si="9">+D33+F33+H33+J33</f>
        <v>0</v>
      </c>
    </row>
    <row r="34" spans="1:12">
      <c r="A34" s="366" t="s">
        <v>73</v>
      </c>
      <c r="B34" s="253">
        <v>1</v>
      </c>
      <c r="C34" s="209">
        <f t="shared" ref="C34:F37" si="10">+C4+C9+C14+C19+C24+C29</f>
        <v>625</v>
      </c>
      <c r="D34" s="209">
        <f t="shared" si="10"/>
        <v>333</v>
      </c>
      <c r="E34" s="209">
        <f t="shared" si="10"/>
        <v>38</v>
      </c>
      <c r="F34" s="209">
        <f t="shared" si="10"/>
        <v>9</v>
      </c>
      <c r="G34" s="209">
        <f t="shared" ref="G34:J34" si="11">+G4+G9+G14+G19+G24+G29</f>
        <v>474</v>
      </c>
      <c r="H34" s="209">
        <f t="shared" si="11"/>
        <v>224</v>
      </c>
      <c r="I34" s="209">
        <f t="shared" si="11"/>
        <v>179</v>
      </c>
      <c r="J34" s="209">
        <f t="shared" si="11"/>
        <v>41</v>
      </c>
      <c r="K34" s="209">
        <f t="shared" si="8"/>
        <v>1316</v>
      </c>
      <c r="L34" s="210">
        <f t="shared" si="9"/>
        <v>607</v>
      </c>
    </row>
    <row r="35" spans="1:12">
      <c r="A35" s="367"/>
      <c r="B35" s="132">
        <v>2</v>
      </c>
      <c r="C35" s="50">
        <f t="shared" si="10"/>
        <v>333</v>
      </c>
      <c r="D35" s="50">
        <f t="shared" si="10"/>
        <v>173</v>
      </c>
      <c r="E35" s="50">
        <f t="shared" si="10"/>
        <v>107</v>
      </c>
      <c r="F35" s="50">
        <f t="shared" si="10"/>
        <v>36</v>
      </c>
      <c r="G35" s="50">
        <f t="shared" ref="G35:J35" si="12">+G5+G10+G15+G20+G25+G30</f>
        <v>334</v>
      </c>
      <c r="H35" s="50">
        <f t="shared" si="12"/>
        <v>195</v>
      </c>
      <c r="I35" s="50">
        <f t="shared" si="12"/>
        <v>96</v>
      </c>
      <c r="J35" s="50">
        <f t="shared" si="12"/>
        <v>44</v>
      </c>
      <c r="K35" s="50">
        <f t="shared" si="8"/>
        <v>870</v>
      </c>
      <c r="L35" s="245">
        <f t="shared" si="9"/>
        <v>448</v>
      </c>
    </row>
    <row r="36" spans="1:12">
      <c r="A36" s="367"/>
      <c r="B36" s="132" t="s">
        <v>61</v>
      </c>
      <c r="C36" s="50">
        <f t="shared" si="10"/>
        <v>0</v>
      </c>
      <c r="D36" s="50">
        <f t="shared" si="10"/>
        <v>0</v>
      </c>
      <c r="E36" s="50">
        <f t="shared" si="10"/>
        <v>0</v>
      </c>
      <c r="F36" s="50">
        <f t="shared" si="10"/>
        <v>0</v>
      </c>
      <c r="G36" s="50">
        <f t="shared" ref="G36:J36" si="13">+G6+G11+G16+G21+G26+G31</f>
        <v>0</v>
      </c>
      <c r="H36" s="50">
        <f t="shared" si="13"/>
        <v>0</v>
      </c>
      <c r="I36" s="50">
        <f t="shared" si="13"/>
        <v>0</v>
      </c>
      <c r="J36" s="50">
        <f t="shared" si="13"/>
        <v>0</v>
      </c>
      <c r="K36" s="50">
        <f t="shared" si="8"/>
        <v>0</v>
      </c>
      <c r="L36" s="245">
        <f t="shared" si="9"/>
        <v>0</v>
      </c>
    </row>
    <row r="37" spans="1:12" ht="16.5" thickBot="1">
      <c r="A37" s="368"/>
      <c r="B37" s="259">
        <v>3</v>
      </c>
      <c r="C37" s="192">
        <f t="shared" si="10"/>
        <v>0</v>
      </c>
      <c r="D37" s="192">
        <f t="shared" si="10"/>
        <v>0</v>
      </c>
      <c r="E37" s="192">
        <f t="shared" si="10"/>
        <v>0</v>
      </c>
      <c r="F37" s="192">
        <f t="shared" si="10"/>
        <v>0</v>
      </c>
      <c r="G37" s="192">
        <f t="shared" ref="G37:J37" si="14">+G7+G12+G17+G22+G27+G32</f>
        <v>32</v>
      </c>
      <c r="H37" s="192">
        <f t="shared" si="14"/>
        <v>16</v>
      </c>
      <c r="I37" s="192">
        <f t="shared" si="14"/>
        <v>10</v>
      </c>
      <c r="J37" s="192">
        <f t="shared" si="14"/>
        <v>3</v>
      </c>
      <c r="K37" s="192">
        <f t="shared" si="8"/>
        <v>42</v>
      </c>
      <c r="L37" s="193">
        <f t="shared" si="9"/>
        <v>19</v>
      </c>
    </row>
    <row r="38" spans="1:12" ht="16.5" thickBot="1">
      <c r="A38" s="364" t="s">
        <v>74</v>
      </c>
      <c r="B38" s="365"/>
      <c r="C38" s="205">
        <f>SUM(C34:C37)</f>
        <v>958</v>
      </c>
      <c r="D38" s="205">
        <f>SUM(D34:D37)</f>
        <v>506</v>
      </c>
      <c r="E38" s="205">
        <f>SUM(E34:E37)</f>
        <v>145</v>
      </c>
      <c r="F38" s="205">
        <f>SUM(F34:F37)</f>
        <v>45</v>
      </c>
      <c r="G38" s="205">
        <f t="shared" ref="G38:J38" si="15">SUM(G34:G37)</f>
        <v>840</v>
      </c>
      <c r="H38" s="205">
        <f t="shared" si="15"/>
        <v>435</v>
      </c>
      <c r="I38" s="205">
        <f t="shared" si="15"/>
        <v>285</v>
      </c>
      <c r="J38" s="205">
        <f t="shared" si="15"/>
        <v>88</v>
      </c>
      <c r="K38" s="205">
        <f t="shared" si="8"/>
        <v>2228</v>
      </c>
      <c r="L38" s="206">
        <f t="shared" si="9"/>
        <v>1074</v>
      </c>
    </row>
    <row r="39" spans="1:12" s="60" customFormat="1">
      <c r="A39" s="74"/>
      <c r="C39" s="58"/>
    </row>
    <row r="40" spans="1:12">
      <c r="A40" t="s">
        <v>75</v>
      </c>
    </row>
  </sheetData>
  <mergeCells count="14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="70" zoomScaleSheetLayoutView="70" workbookViewId="0">
      <selection activeCell="E20" sqref="E20"/>
    </sheetView>
  </sheetViews>
  <sheetFormatPr defaultRowHeight="15.75"/>
  <cols>
    <col min="1" max="6" width="10.625" customWidth="1"/>
    <col min="7" max="7" width="11.5" customWidth="1"/>
  </cols>
  <sheetData>
    <row r="1" spans="1:7" ht="20.25">
      <c r="A1" s="373" t="s">
        <v>76</v>
      </c>
      <c r="B1" s="374"/>
      <c r="C1" s="374"/>
      <c r="D1" s="374"/>
      <c r="E1" s="374"/>
      <c r="F1" s="374"/>
      <c r="G1" s="374"/>
    </row>
    <row r="2" spans="1:7" ht="16.5" thickBot="1">
      <c r="A2" s="375" t="s">
        <v>54</v>
      </c>
      <c r="B2" s="375"/>
      <c r="C2" s="375"/>
      <c r="D2" s="375"/>
      <c r="E2" s="375"/>
      <c r="F2" s="375"/>
      <c r="G2" s="375"/>
    </row>
    <row r="3" spans="1:7" ht="16.5" thickBot="1">
      <c r="A3" s="118" t="s">
        <v>77</v>
      </c>
      <c r="B3" s="90">
        <v>2020</v>
      </c>
      <c r="C3" s="90">
        <v>2019</v>
      </c>
      <c r="D3" s="90">
        <v>2018</v>
      </c>
      <c r="E3" s="90">
        <v>2017</v>
      </c>
      <c r="F3" s="90">
        <v>2016</v>
      </c>
      <c r="G3" s="90">
        <v>2015</v>
      </c>
    </row>
    <row r="4" spans="1:7">
      <c r="A4" s="12">
        <v>1</v>
      </c>
      <c r="B4" s="76">
        <v>663</v>
      </c>
      <c r="C4" s="76">
        <v>358</v>
      </c>
      <c r="D4" s="76">
        <v>105</v>
      </c>
      <c r="E4" s="76">
        <v>121</v>
      </c>
      <c r="F4" s="76">
        <v>143</v>
      </c>
      <c r="G4" s="76">
        <v>162</v>
      </c>
    </row>
    <row r="5" spans="1:7">
      <c r="A5" s="52">
        <v>2</v>
      </c>
      <c r="B5" s="2">
        <v>440</v>
      </c>
      <c r="C5" s="2">
        <v>115</v>
      </c>
      <c r="D5" s="2">
        <v>49</v>
      </c>
      <c r="E5" s="2">
        <v>84</v>
      </c>
      <c r="F5" s="2">
        <v>34</v>
      </c>
      <c r="G5" s="2">
        <v>63</v>
      </c>
    </row>
    <row r="6" spans="1:7">
      <c r="A6" s="52" t="s">
        <v>61</v>
      </c>
      <c r="B6" s="2"/>
      <c r="C6" s="2"/>
      <c r="D6" s="2"/>
      <c r="E6" s="2"/>
      <c r="F6" s="2"/>
      <c r="G6" s="2"/>
    </row>
    <row r="7" spans="1:7">
      <c r="A7" s="52">
        <v>3</v>
      </c>
      <c r="B7" s="2"/>
      <c r="C7" s="2"/>
      <c r="D7" s="2"/>
      <c r="E7" s="2"/>
      <c r="F7" s="2"/>
      <c r="G7" s="2"/>
    </row>
    <row r="8" spans="1:7">
      <c r="A8" s="132" t="s">
        <v>56</v>
      </c>
      <c r="B8" s="50">
        <f t="shared" ref="B8:G8" si="0">SUM(B4:B7)</f>
        <v>1103</v>
      </c>
      <c r="C8" s="50">
        <f t="shared" si="0"/>
        <v>473</v>
      </c>
      <c r="D8" s="50">
        <f t="shared" si="0"/>
        <v>154</v>
      </c>
      <c r="E8" s="50">
        <f t="shared" si="0"/>
        <v>205</v>
      </c>
      <c r="F8" s="50">
        <f t="shared" si="0"/>
        <v>177</v>
      </c>
      <c r="G8" s="50">
        <f t="shared" si="0"/>
        <v>225</v>
      </c>
    </row>
    <row r="9" spans="1:7" ht="16.5" thickBot="1">
      <c r="A9" s="375" t="s">
        <v>55</v>
      </c>
      <c r="B9" s="375"/>
      <c r="C9" s="375"/>
      <c r="D9" s="375"/>
      <c r="E9" s="375"/>
      <c r="F9" s="375"/>
      <c r="G9" s="375"/>
    </row>
    <row r="10" spans="1:7" ht="16.5" thickBot="1">
      <c r="A10" s="118" t="s">
        <v>77</v>
      </c>
      <c r="B10" s="90">
        <v>2020</v>
      </c>
      <c r="C10" s="90">
        <v>2019</v>
      </c>
      <c r="D10" s="90">
        <v>2018</v>
      </c>
      <c r="E10" s="90">
        <v>2017</v>
      </c>
      <c r="F10" s="90">
        <v>2016</v>
      </c>
      <c r="G10" s="90">
        <v>2015</v>
      </c>
    </row>
    <row r="11" spans="1:7">
      <c r="A11" s="12">
        <v>1</v>
      </c>
      <c r="B11" s="76">
        <v>653</v>
      </c>
      <c r="C11" s="76">
        <v>936</v>
      </c>
      <c r="D11" s="76">
        <v>1153</v>
      </c>
      <c r="E11" s="76">
        <v>1126</v>
      </c>
      <c r="F11" s="76">
        <v>1106</v>
      </c>
      <c r="G11" s="76">
        <v>1205</v>
      </c>
    </row>
    <row r="12" spans="1:7">
      <c r="A12" s="52">
        <v>2</v>
      </c>
      <c r="B12" s="2">
        <v>430</v>
      </c>
      <c r="C12" s="2">
        <v>594</v>
      </c>
      <c r="D12" s="2">
        <v>698</v>
      </c>
      <c r="E12" s="2">
        <v>736</v>
      </c>
      <c r="F12" s="2">
        <v>558</v>
      </c>
      <c r="G12" s="2">
        <v>750</v>
      </c>
    </row>
    <row r="13" spans="1:7">
      <c r="A13" s="52" t="s">
        <v>61</v>
      </c>
      <c r="B13" s="2"/>
      <c r="C13" s="2"/>
      <c r="D13" s="2"/>
      <c r="E13" s="2"/>
      <c r="F13" s="2"/>
      <c r="G13" s="2"/>
    </row>
    <row r="14" spans="1:7">
      <c r="A14" s="52">
        <v>3</v>
      </c>
      <c r="B14" s="2">
        <v>42</v>
      </c>
      <c r="C14" s="2">
        <v>36</v>
      </c>
      <c r="D14" s="2"/>
      <c r="E14" s="2"/>
      <c r="F14" s="2"/>
      <c r="G14" s="2"/>
    </row>
    <row r="15" spans="1:7">
      <c r="A15" s="132" t="s">
        <v>56</v>
      </c>
      <c r="B15" s="50">
        <f t="shared" ref="B15:G15" si="1">SUM(B11:B14)</f>
        <v>1125</v>
      </c>
      <c r="C15" s="50">
        <f t="shared" si="1"/>
        <v>1566</v>
      </c>
      <c r="D15" s="50">
        <f t="shared" si="1"/>
        <v>1851</v>
      </c>
      <c r="E15" s="50">
        <f t="shared" si="1"/>
        <v>1862</v>
      </c>
      <c r="F15" s="50">
        <f t="shared" si="1"/>
        <v>1664</v>
      </c>
      <c r="G15" s="50">
        <f t="shared" si="1"/>
        <v>1955</v>
      </c>
    </row>
    <row r="16" spans="1:7" ht="16.5" thickBot="1">
      <c r="A16" s="376" t="s">
        <v>78</v>
      </c>
      <c r="B16" s="376"/>
      <c r="C16" s="376"/>
      <c r="D16" s="376"/>
      <c r="E16" s="376"/>
      <c r="F16" s="376"/>
      <c r="G16" s="376"/>
    </row>
    <row r="17" spans="1:7" ht="16.5" thickBot="1">
      <c r="A17" s="118" t="s">
        <v>79</v>
      </c>
      <c r="B17" s="90">
        <v>2020</v>
      </c>
      <c r="C17" s="90">
        <v>2019</v>
      </c>
      <c r="D17" s="90">
        <v>2018</v>
      </c>
      <c r="E17" s="90">
        <v>2017</v>
      </c>
      <c r="F17" s="90">
        <v>2016</v>
      </c>
      <c r="G17" s="90">
        <v>2015</v>
      </c>
    </row>
    <row r="18" spans="1:7">
      <c r="A18" s="147">
        <v>1</v>
      </c>
      <c r="B18" s="87">
        <f t="shared" ref="B18:G18" si="2">+B11+B4</f>
        <v>1316</v>
      </c>
      <c r="C18" s="87">
        <f t="shared" si="2"/>
        <v>1294</v>
      </c>
      <c r="D18" s="87">
        <f t="shared" si="2"/>
        <v>1258</v>
      </c>
      <c r="E18" s="87">
        <f t="shared" si="2"/>
        <v>1247</v>
      </c>
      <c r="F18" s="87">
        <f t="shared" si="2"/>
        <v>1249</v>
      </c>
      <c r="G18" s="87">
        <f t="shared" si="2"/>
        <v>1367</v>
      </c>
    </row>
    <row r="19" spans="1:7">
      <c r="A19" s="147">
        <v>2</v>
      </c>
      <c r="B19" s="87">
        <f t="shared" ref="B19:G19" si="3">+B12+B5</f>
        <v>870</v>
      </c>
      <c r="C19" s="87">
        <f t="shared" si="3"/>
        <v>709</v>
      </c>
      <c r="D19" s="87">
        <f t="shared" si="3"/>
        <v>747</v>
      </c>
      <c r="E19" s="87">
        <f t="shared" si="3"/>
        <v>820</v>
      </c>
      <c r="F19" s="87">
        <f t="shared" si="3"/>
        <v>592</v>
      </c>
      <c r="G19" s="87">
        <f t="shared" si="3"/>
        <v>813</v>
      </c>
    </row>
    <row r="20" spans="1:7">
      <c r="A20" s="132" t="s">
        <v>61</v>
      </c>
      <c r="B20" s="87">
        <f t="shared" ref="B20:G20" si="4">+B13+B6</f>
        <v>0</v>
      </c>
      <c r="C20" s="87">
        <f t="shared" si="4"/>
        <v>0</v>
      </c>
      <c r="D20" s="87">
        <f t="shared" si="4"/>
        <v>0</v>
      </c>
      <c r="E20" s="87">
        <f t="shared" si="4"/>
        <v>0</v>
      </c>
      <c r="F20" s="87">
        <f t="shared" si="4"/>
        <v>0</v>
      </c>
      <c r="G20" s="87">
        <f t="shared" si="4"/>
        <v>0</v>
      </c>
    </row>
    <row r="21" spans="1:7">
      <c r="A21" s="132">
        <v>3</v>
      </c>
      <c r="B21" s="87">
        <f t="shared" ref="B21:G21" si="5">+B14+B7</f>
        <v>42</v>
      </c>
      <c r="C21" s="87">
        <f t="shared" si="5"/>
        <v>36</v>
      </c>
      <c r="D21" s="87">
        <f t="shared" si="5"/>
        <v>0</v>
      </c>
      <c r="E21" s="87">
        <f t="shared" si="5"/>
        <v>0</v>
      </c>
      <c r="F21" s="87">
        <f t="shared" si="5"/>
        <v>0</v>
      </c>
      <c r="G21" s="87">
        <f t="shared" si="5"/>
        <v>0</v>
      </c>
    </row>
    <row r="22" spans="1:7">
      <c r="A22" s="132" t="s">
        <v>56</v>
      </c>
      <c r="B22" s="50">
        <f t="shared" ref="B22:G22" si="6">SUM(B18:B21)</f>
        <v>2228</v>
      </c>
      <c r="C22" s="50">
        <f t="shared" si="6"/>
        <v>2039</v>
      </c>
      <c r="D22" s="50">
        <f t="shared" si="6"/>
        <v>2005</v>
      </c>
      <c r="E22" s="50">
        <f t="shared" si="6"/>
        <v>2067</v>
      </c>
      <c r="F22" s="50">
        <f t="shared" si="6"/>
        <v>1841</v>
      </c>
      <c r="G22" s="50">
        <f t="shared" si="6"/>
        <v>2180</v>
      </c>
    </row>
    <row r="23" spans="1:7" s="60" customFormat="1">
      <c r="A23" s="58"/>
      <c r="B23" s="58"/>
      <c r="C23" s="58"/>
      <c r="D23" s="58"/>
      <c r="E23" s="58"/>
      <c r="F23" s="58"/>
      <c r="G23" s="58"/>
    </row>
    <row r="24" spans="1:7">
      <c r="A24" t="s">
        <v>75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0"/>
  <sheetViews>
    <sheetView view="pageBreakPreview" zoomScale="80" zoomScaleSheetLayoutView="80" workbookViewId="0">
      <selection activeCell="T31" sqref="T31"/>
    </sheetView>
  </sheetViews>
  <sheetFormatPr defaultRowHeight="15.75"/>
  <cols>
    <col min="1" max="1" width="17.75" customWidth="1"/>
    <col min="2" max="2" width="10.5" customWidth="1"/>
    <col min="3" max="3" width="4.75" customWidth="1"/>
    <col min="4" max="4" width="5" customWidth="1"/>
    <col min="5" max="5" width="4.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>
      <c r="A1" s="377" t="s">
        <v>80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3">
      <c r="A2" s="381" t="s">
        <v>52</v>
      </c>
      <c r="B2" s="378" t="s">
        <v>81</v>
      </c>
      <c r="C2" s="378" t="s">
        <v>54</v>
      </c>
      <c r="D2" s="378"/>
      <c r="E2" s="378"/>
      <c r="F2" s="378"/>
      <c r="G2" s="378" t="s">
        <v>55</v>
      </c>
      <c r="H2" s="378"/>
      <c r="I2" s="378"/>
      <c r="J2" s="378"/>
      <c r="K2" s="379" t="s">
        <v>56</v>
      </c>
      <c r="L2" s="380"/>
      <c r="M2" s="4"/>
    </row>
    <row r="3" spans="1:13" ht="48" thickBot="1">
      <c r="A3" s="382"/>
      <c r="B3" s="383"/>
      <c r="C3" s="249" t="s">
        <v>57</v>
      </c>
      <c r="D3" s="250" t="s">
        <v>58</v>
      </c>
      <c r="E3" s="249" t="s">
        <v>59</v>
      </c>
      <c r="F3" s="250" t="s">
        <v>58</v>
      </c>
      <c r="G3" s="249" t="s">
        <v>57</v>
      </c>
      <c r="H3" s="250" t="s">
        <v>58</v>
      </c>
      <c r="I3" s="249" t="s">
        <v>59</v>
      </c>
      <c r="J3" s="250" t="s">
        <v>58</v>
      </c>
      <c r="K3" s="187" t="s">
        <v>60</v>
      </c>
      <c r="L3" s="251" t="s">
        <v>58</v>
      </c>
      <c r="M3" s="4"/>
    </row>
    <row r="4" spans="1:13">
      <c r="A4" s="247" t="s">
        <v>288</v>
      </c>
      <c r="B4" s="12">
        <v>1</v>
      </c>
      <c r="C4" s="76">
        <v>23</v>
      </c>
      <c r="D4" s="76">
        <v>14</v>
      </c>
      <c r="E4" s="76"/>
      <c r="F4" s="76"/>
      <c r="G4" s="76">
        <v>229</v>
      </c>
      <c r="H4" s="76">
        <v>116</v>
      </c>
      <c r="I4" s="76">
        <v>140</v>
      </c>
      <c r="J4" s="76">
        <v>56</v>
      </c>
      <c r="K4" s="243">
        <f>+C4+E4+G4+I4</f>
        <v>392</v>
      </c>
      <c r="L4" s="248">
        <f>+D4+F4+H4+J4</f>
        <v>186</v>
      </c>
    </row>
    <row r="5" spans="1:13">
      <c r="A5" s="190"/>
      <c r="B5" s="52">
        <v>2</v>
      </c>
      <c r="C5" s="2">
        <v>1</v>
      </c>
      <c r="D5" s="2">
        <v>1</v>
      </c>
      <c r="E5" s="2"/>
      <c r="F5" s="2"/>
      <c r="G5" s="2">
        <v>161</v>
      </c>
      <c r="H5" s="2">
        <v>92</v>
      </c>
      <c r="I5" s="2">
        <v>55</v>
      </c>
      <c r="J5" s="2">
        <v>28</v>
      </c>
      <c r="K5" s="73">
        <f t="shared" ref="K5:K38" si="0">+C5+E5+G5+I5</f>
        <v>217</v>
      </c>
      <c r="L5" s="245">
        <f t="shared" ref="L5:L38" si="1">+D5+F5+H5+J5</f>
        <v>121</v>
      </c>
    </row>
    <row r="6" spans="1:13">
      <c r="A6" s="190"/>
      <c r="B6" s="52" t="s">
        <v>61</v>
      </c>
      <c r="C6" s="2"/>
      <c r="D6" s="2"/>
      <c r="E6" s="2"/>
      <c r="F6" s="2"/>
      <c r="G6" s="2"/>
      <c r="H6" s="2"/>
      <c r="I6" s="2"/>
      <c r="J6" s="2"/>
      <c r="K6" s="73">
        <f t="shared" si="0"/>
        <v>0</v>
      </c>
      <c r="L6" s="245">
        <f t="shared" si="1"/>
        <v>0</v>
      </c>
    </row>
    <row r="7" spans="1:13">
      <c r="A7" s="190"/>
      <c r="B7" s="52">
        <v>3</v>
      </c>
      <c r="C7" s="2"/>
      <c r="D7" s="2"/>
      <c r="E7" s="2"/>
      <c r="F7" s="2"/>
      <c r="G7" s="2"/>
      <c r="H7" s="2"/>
      <c r="I7" s="2"/>
      <c r="J7" s="2"/>
      <c r="K7" s="73">
        <f t="shared" si="0"/>
        <v>0</v>
      </c>
      <c r="L7" s="245">
        <f t="shared" si="1"/>
        <v>0</v>
      </c>
    </row>
    <row r="8" spans="1:13">
      <c r="A8" s="369" t="s">
        <v>82</v>
      </c>
      <c r="B8" s="370"/>
      <c r="C8" s="50">
        <f>SUM(C4:C7)</f>
        <v>24</v>
      </c>
      <c r="D8" s="50">
        <f>SUM(D4:D7)</f>
        <v>15</v>
      </c>
      <c r="E8" s="50">
        <f>SUM(E4:E7)</f>
        <v>0</v>
      </c>
      <c r="F8" s="50">
        <f>SUM(F4:F7)</f>
        <v>0</v>
      </c>
      <c r="G8" s="50">
        <f>SUM(G4:G7)</f>
        <v>390</v>
      </c>
      <c r="H8" s="50">
        <f t="shared" ref="H8:J8" si="2">SUM(H4:H7)</f>
        <v>208</v>
      </c>
      <c r="I8" s="50">
        <f t="shared" si="2"/>
        <v>195</v>
      </c>
      <c r="J8" s="50">
        <f t="shared" si="2"/>
        <v>84</v>
      </c>
      <c r="K8" s="73">
        <f>+C8+E8+G8+I8</f>
        <v>609</v>
      </c>
      <c r="L8" s="245">
        <f t="shared" ref="L8" si="3">+D8+F8+H8+J8</f>
        <v>307</v>
      </c>
    </row>
    <row r="9" spans="1:13">
      <c r="A9" s="246" t="s">
        <v>63</v>
      </c>
      <c r="B9" s="52">
        <v>1</v>
      </c>
      <c r="C9" s="2"/>
      <c r="D9" s="2"/>
      <c r="E9" s="2"/>
      <c r="F9" s="2"/>
      <c r="G9" s="2"/>
      <c r="H9" s="2"/>
      <c r="I9" s="2"/>
      <c r="J9" s="2"/>
      <c r="K9" s="73">
        <f t="shared" si="0"/>
        <v>0</v>
      </c>
      <c r="L9" s="245">
        <f t="shared" si="1"/>
        <v>0</v>
      </c>
    </row>
    <row r="10" spans="1:13">
      <c r="A10" s="190"/>
      <c r="B10" s="52">
        <v>2</v>
      </c>
      <c r="C10" s="2"/>
      <c r="D10" s="2"/>
      <c r="E10" s="2"/>
      <c r="F10" s="2"/>
      <c r="G10" s="2"/>
      <c r="H10" s="2"/>
      <c r="I10" s="2"/>
      <c r="J10" s="2"/>
      <c r="K10" s="73">
        <f t="shared" si="0"/>
        <v>0</v>
      </c>
      <c r="L10" s="245">
        <f t="shared" si="1"/>
        <v>0</v>
      </c>
    </row>
    <row r="11" spans="1:13">
      <c r="A11" s="190"/>
      <c r="B11" s="52" t="s">
        <v>61</v>
      </c>
      <c r="C11" s="2"/>
      <c r="D11" s="2"/>
      <c r="E11" s="2"/>
      <c r="F11" s="2"/>
      <c r="G11" s="2"/>
      <c r="H11" s="2"/>
      <c r="I11" s="2"/>
      <c r="J11" s="2"/>
      <c r="K11" s="73">
        <f t="shared" si="0"/>
        <v>0</v>
      </c>
      <c r="L11" s="245">
        <f t="shared" si="1"/>
        <v>0</v>
      </c>
    </row>
    <row r="12" spans="1:13">
      <c r="A12" s="190"/>
      <c r="B12" s="52">
        <v>3</v>
      </c>
      <c r="C12" s="2"/>
      <c r="D12" s="2"/>
      <c r="E12" s="2"/>
      <c r="F12" s="2"/>
      <c r="G12" s="2"/>
      <c r="H12" s="2"/>
      <c r="I12" s="2"/>
      <c r="J12" s="2"/>
      <c r="K12" s="73">
        <f t="shared" si="0"/>
        <v>0</v>
      </c>
      <c r="L12" s="245">
        <f t="shared" si="1"/>
        <v>0</v>
      </c>
    </row>
    <row r="13" spans="1:13">
      <c r="A13" s="369" t="s">
        <v>83</v>
      </c>
      <c r="B13" s="370"/>
      <c r="C13" s="50">
        <f>SUM(C9:C12)</f>
        <v>0</v>
      </c>
      <c r="D13" s="50">
        <f>SUM(D9:D12)</f>
        <v>0</v>
      </c>
      <c r="E13" s="50">
        <f>SUM(E9:E12)</f>
        <v>0</v>
      </c>
      <c r="F13" s="50">
        <f>SUM(F9:F12)</f>
        <v>0</v>
      </c>
      <c r="G13" s="50">
        <f t="shared" ref="G13:J13" si="4">SUM(G9:G12)</f>
        <v>0</v>
      </c>
      <c r="H13" s="50">
        <f t="shared" si="4"/>
        <v>0</v>
      </c>
      <c r="I13" s="50">
        <f t="shared" si="4"/>
        <v>0</v>
      </c>
      <c r="J13" s="50">
        <f t="shared" si="4"/>
        <v>0</v>
      </c>
      <c r="K13" s="73">
        <f t="shared" si="0"/>
        <v>0</v>
      </c>
      <c r="L13" s="245">
        <f t="shared" si="1"/>
        <v>0</v>
      </c>
    </row>
    <row r="14" spans="1:13">
      <c r="A14" s="246" t="s">
        <v>65</v>
      </c>
      <c r="B14" s="52">
        <v>1</v>
      </c>
      <c r="C14" s="2"/>
      <c r="D14" s="2"/>
      <c r="E14" s="2"/>
      <c r="F14" s="2"/>
      <c r="G14" s="2"/>
      <c r="H14" s="2"/>
      <c r="I14" s="2"/>
      <c r="J14" s="2"/>
      <c r="K14" s="73">
        <f t="shared" si="0"/>
        <v>0</v>
      </c>
      <c r="L14" s="245">
        <f t="shared" si="1"/>
        <v>0</v>
      </c>
    </row>
    <row r="15" spans="1:13">
      <c r="A15" s="190"/>
      <c r="B15" s="52">
        <v>2</v>
      </c>
      <c r="C15" s="2"/>
      <c r="D15" s="2"/>
      <c r="E15" s="2"/>
      <c r="F15" s="2"/>
      <c r="G15" s="2"/>
      <c r="H15" s="2"/>
      <c r="I15" s="2"/>
      <c r="J15" s="2"/>
      <c r="K15" s="73">
        <f t="shared" si="0"/>
        <v>0</v>
      </c>
      <c r="L15" s="245">
        <f t="shared" si="1"/>
        <v>0</v>
      </c>
    </row>
    <row r="16" spans="1:13">
      <c r="A16" s="190"/>
      <c r="B16" s="52" t="s">
        <v>61</v>
      </c>
      <c r="C16" s="2"/>
      <c r="D16" s="2"/>
      <c r="E16" s="2"/>
      <c r="F16" s="2"/>
      <c r="G16" s="2"/>
      <c r="H16" s="2"/>
      <c r="I16" s="2"/>
      <c r="J16" s="2"/>
      <c r="K16" s="73">
        <f t="shared" si="0"/>
        <v>0</v>
      </c>
      <c r="L16" s="245">
        <f t="shared" si="1"/>
        <v>0</v>
      </c>
    </row>
    <row r="17" spans="1:12">
      <c r="A17" s="190"/>
      <c r="B17" s="52">
        <v>3</v>
      </c>
      <c r="C17" s="2"/>
      <c r="D17" s="2"/>
      <c r="E17" s="2"/>
      <c r="F17" s="2"/>
      <c r="G17" s="2"/>
      <c r="H17" s="2"/>
      <c r="I17" s="2"/>
      <c r="J17" s="2"/>
      <c r="K17" s="73">
        <f t="shared" si="0"/>
        <v>0</v>
      </c>
      <c r="L17" s="245">
        <f t="shared" si="1"/>
        <v>0</v>
      </c>
    </row>
    <row r="18" spans="1:12">
      <c r="A18" s="369" t="s">
        <v>84</v>
      </c>
      <c r="B18" s="370"/>
      <c r="C18" s="50">
        <f>SUM(C14:C17)</f>
        <v>0</v>
      </c>
      <c r="D18" s="50">
        <f>SUM(D14:D17)</f>
        <v>0</v>
      </c>
      <c r="E18" s="50">
        <f>SUM(E14:E17)</f>
        <v>0</v>
      </c>
      <c r="F18" s="50">
        <f>SUM(F14:F17)</f>
        <v>0</v>
      </c>
      <c r="G18" s="50">
        <f t="shared" ref="G18:I18" si="5">SUM(G14:G17)</f>
        <v>0</v>
      </c>
      <c r="H18" s="50">
        <f t="shared" si="5"/>
        <v>0</v>
      </c>
      <c r="I18" s="50">
        <f t="shared" si="5"/>
        <v>0</v>
      </c>
      <c r="J18" s="50">
        <f>SUM(J14:J17)</f>
        <v>0</v>
      </c>
      <c r="K18" s="73">
        <f t="shared" si="0"/>
        <v>0</v>
      </c>
      <c r="L18" s="245">
        <f t="shared" si="1"/>
        <v>0</v>
      </c>
    </row>
    <row r="19" spans="1:12">
      <c r="A19" s="246" t="s">
        <v>67</v>
      </c>
      <c r="B19" s="52">
        <v>1</v>
      </c>
      <c r="C19" s="2"/>
      <c r="D19" s="2"/>
      <c r="E19" s="2"/>
      <c r="F19" s="2"/>
      <c r="G19" s="2"/>
      <c r="H19" s="2"/>
      <c r="I19" s="2"/>
      <c r="J19" s="2"/>
      <c r="K19" s="73">
        <f t="shared" si="0"/>
        <v>0</v>
      </c>
      <c r="L19" s="245">
        <f t="shared" si="1"/>
        <v>0</v>
      </c>
    </row>
    <row r="20" spans="1:12">
      <c r="A20" s="190"/>
      <c r="B20" s="52">
        <v>2</v>
      </c>
      <c r="C20" s="2"/>
      <c r="D20" s="2"/>
      <c r="E20" s="2"/>
      <c r="F20" s="2"/>
      <c r="G20" s="2"/>
      <c r="H20" s="2"/>
      <c r="I20" s="2"/>
      <c r="J20" s="2"/>
      <c r="K20" s="73">
        <f t="shared" si="0"/>
        <v>0</v>
      </c>
      <c r="L20" s="245">
        <f t="shared" si="1"/>
        <v>0</v>
      </c>
    </row>
    <row r="21" spans="1:12">
      <c r="A21" s="190"/>
      <c r="B21" s="52" t="s">
        <v>61</v>
      </c>
      <c r="C21" s="2"/>
      <c r="D21" s="2"/>
      <c r="E21" s="2"/>
      <c r="F21" s="2"/>
      <c r="G21" s="2"/>
      <c r="H21" s="2"/>
      <c r="I21" s="2"/>
      <c r="J21" s="2"/>
      <c r="K21" s="73">
        <f t="shared" si="0"/>
        <v>0</v>
      </c>
      <c r="L21" s="245">
        <f t="shared" si="1"/>
        <v>0</v>
      </c>
    </row>
    <row r="22" spans="1:12">
      <c r="A22" s="190"/>
      <c r="B22" s="52">
        <v>3</v>
      </c>
      <c r="C22" s="2"/>
      <c r="D22" s="2"/>
      <c r="E22" s="2"/>
      <c r="F22" s="2"/>
      <c r="G22" s="2"/>
      <c r="H22" s="2"/>
      <c r="I22" s="2"/>
      <c r="J22" s="2"/>
      <c r="K22" s="73">
        <f t="shared" si="0"/>
        <v>0</v>
      </c>
      <c r="L22" s="245">
        <f t="shared" si="1"/>
        <v>0</v>
      </c>
    </row>
    <row r="23" spans="1:12">
      <c r="A23" s="369" t="s">
        <v>85</v>
      </c>
      <c r="B23" s="370"/>
      <c r="C23" s="50">
        <f>SUM(C19:C22)</f>
        <v>0</v>
      </c>
      <c r="D23" s="50">
        <f>SUM(D19:D22)</f>
        <v>0</v>
      </c>
      <c r="E23" s="50">
        <f>SUM(E19:E22)</f>
        <v>0</v>
      </c>
      <c r="F23" s="50">
        <f>SUM(F19:F22)</f>
        <v>0</v>
      </c>
      <c r="G23" s="50">
        <f t="shared" ref="G23:J23" si="6">SUM(G19:G22)</f>
        <v>0</v>
      </c>
      <c r="H23" s="50">
        <f t="shared" si="6"/>
        <v>0</v>
      </c>
      <c r="I23" s="50">
        <f t="shared" si="6"/>
        <v>0</v>
      </c>
      <c r="J23" s="50">
        <f t="shared" si="6"/>
        <v>0</v>
      </c>
      <c r="K23" s="73">
        <f t="shared" si="0"/>
        <v>0</v>
      </c>
      <c r="L23" s="245">
        <f t="shared" si="1"/>
        <v>0</v>
      </c>
    </row>
    <row r="24" spans="1:12">
      <c r="A24" s="246" t="s">
        <v>69</v>
      </c>
      <c r="B24" s="52">
        <v>1</v>
      </c>
      <c r="C24" s="2"/>
      <c r="D24" s="2"/>
      <c r="E24" s="2"/>
      <c r="F24" s="2"/>
      <c r="G24" s="2"/>
      <c r="H24" s="2"/>
      <c r="I24" s="2"/>
      <c r="J24" s="2"/>
      <c r="K24" s="73">
        <f t="shared" si="0"/>
        <v>0</v>
      </c>
      <c r="L24" s="245">
        <f t="shared" si="1"/>
        <v>0</v>
      </c>
    </row>
    <row r="25" spans="1:12">
      <c r="A25" s="190"/>
      <c r="B25" s="52">
        <v>2</v>
      </c>
      <c r="C25" s="2"/>
      <c r="D25" s="2"/>
      <c r="E25" s="2"/>
      <c r="F25" s="2"/>
      <c r="G25" s="2"/>
      <c r="H25" s="2"/>
      <c r="I25" s="2"/>
      <c r="J25" s="2"/>
      <c r="K25" s="73">
        <f t="shared" si="0"/>
        <v>0</v>
      </c>
      <c r="L25" s="245">
        <f t="shared" si="1"/>
        <v>0</v>
      </c>
    </row>
    <row r="26" spans="1:12">
      <c r="A26" s="190"/>
      <c r="B26" s="52" t="s">
        <v>61</v>
      </c>
      <c r="C26" s="2"/>
      <c r="D26" s="2"/>
      <c r="E26" s="2"/>
      <c r="F26" s="2"/>
      <c r="G26" s="2"/>
      <c r="H26" s="2"/>
      <c r="I26" s="2"/>
      <c r="J26" s="2"/>
      <c r="K26" s="73">
        <f t="shared" si="0"/>
        <v>0</v>
      </c>
      <c r="L26" s="245">
        <f t="shared" si="1"/>
        <v>0</v>
      </c>
    </row>
    <row r="27" spans="1:12">
      <c r="A27" s="190"/>
      <c r="B27" s="52">
        <v>3</v>
      </c>
      <c r="C27" s="2"/>
      <c r="D27" s="2"/>
      <c r="E27" s="2"/>
      <c r="F27" s="2"/>
      <c r="G27" s="2"/>
      <c r="H27" s="2"/>
      <c r="I27" s="2"/>
      <c r="J27" s="2"/>
      <c r="K27" s="73">
        <f t="shared" si="0"/>
        <v>0</v>
      </c>
      <c r="L27" s="245">
        <f t="shared" si="1"/>
        <v>0</v>
      </c>
    </row>
    <row r="28" spans="1:12">
      <c r="A28" s="369" t="s">
        <v>86</v>
      </c>
      <c r="B28" s="370"/>
      <c r="C28" s="50">
        <f>SUM(C24:C27)</f>
        <v>0</v>
      </c>
      <c r="D28" s="50">
        <f>SUM(D24:D27)</f>
        <v>0</v>
      </c>
      <c r="E28" s="50">
        <f>SUM(E24:E27)</f>
        <v>0</v>
      </c>
      <c r="F28" s="50">
        <f>SUM(F24:F27)</f>
        <v>0</v>
      </c>
      <c r="G28" s="50">
        <f t="shared" ref="G28:J28" si="7">SUM(G24:G27)</f>
        <v>0</v>
      </c>
      <c r="H28" s="50">
        <f t="shared" si="7"/>
        <v>0</v>
      </c>
      <c r="I28" s="50">
        <f t="shared" si="7"/>
        <v>0</v>
      </c>
      <c r="J28" s="50">
        <f t="shared" si="7"/>
        <v>0</v>
      </c>
      <c r="K28" s="73">
        <f t="shared" si="0"/>
        <v>0</v>
      </c>
      <c r="L28" s="245">
        <f t="shared" si="1"/>
        <v>0</v>
      </c>
    </row>
    <row r="29" spans="1:12">
      <c r="A29" s="246" t="s">
        <v>71</v>
      </c>
      <c r="B29" s="52">
        <v>1</v>
      </c>
      <c r="C29" s="2"/>
      <c r="D29" s="2"/>
      <c r="E29" s="2"/>
      <c r="F29" s="2"/>
      <c r="G29" s="2"/>
      <c r="H29" s="2"/>
      <c r="I29" s="2"/>
      <c r="J29" s="2"/>
      <c r="K29" s="73">
        <f t="shared" si="0"/>
        <v>0</v>
      </c>
      <c r="L29" s="245">
        <f t="shared" si="1"/>
        <v>0</v>
      </c>
    </row>
    <row r="30" spans="1:12">
      <c r="A30" s="244"/>
      <c r="B30" s="52">
        <v>2</v>
      </c>
      <c r="C30" s="2"/>
      <c r="D30" s="2"/>
      <c r="E30" s="2"/>
      <c r="F30" s="2"/>
      <c r="G30" s="2"/>
      <c r="H30" s="2"/>
      <c r="I30" s="2"/>
      <c r="J30" s="2"/>
      <c r="K30" s="73">
        <f t="shared" si="0"/>
        <v>0</v>
      </c>
      <c r="L30" s="245">
        <f t="shared" si="1"/>
        <v>0</v>
      </c>
    </row>
    <row r="31" spans="1:12">
      <c r="A31" s="244"/>
      <c r="B31" s="52" t="s">
        <v>61</v>
      </c>
      <c r="C31" s="2"/>
      <c r="D31" s="2"/>
      <c r="E31" s="2"/>
      <c r="F31" s="2"/>
      <c r="G31" s="2"/>
      <c r="H31" s="2"/>
      <c r="I31" s="2"/>
      <c r="J31" s="2"/>
      <c r="K31" s="73">
        <f t="shared" si="0"/>
        <v>0</v>
      </c>
      <c r="L31" s="245">
        <f t="shared" si="1"/>
        <v>0</v>
      </c>
    </row>
    <row r="32" spans="1:12">
      <c r="A32" s="244"/>
      <c r="B32" s="52">
        <v>3</v>
      </c>
      <c r="C32" s="2"/>
      <c r="D32" s="2"/>
      <c r="E32" s="2"/>
      <c r="F32" s="2"/>
      <c r="G32" s="2"/>
      <c r="H32" s="2"/>
      <c r="I32" s="2"/>
      <c r="J32" s="2"/>
      <c r="K32" s="73">
        <f t="shared" si="0"/>
        <v>0</v>
      </c>
      <c r="L32" s="245">
        <f t="shared" si="1"/>
        <v>0</v>
      </c>
    </row>
    <row r="33" spans="1:12" ht="16.5" thickBot="1">
      <c r="A33" s="371" t="s">
        <v>87</v>
      </c>
      <c r="B33" s="372"/>
      <c r="C33" s="140">
        <f t="shared" ref="C33:J33" si="8">SUM(C29:C32)</f>
        <v>0</v>
      </c>
      <c r="D33" s="140">
        <f t="shared" si="8"/>
        <v>0</v>
      </c>
      <c r="E33" s="140">
        <f t="shared" si="8"/>
        <v>0</v>
      </c>
      <c r="F33" s="140">
        <f t="shared" si="8"/>
        <v>0</v>
      </c>
      <c r="G33" s="140">
        <f t="shared" si="8"/>
        <v>0</v>
      </c>
      <c r="H33" s="140">
        <f t="shared" si="8"/>
        <v>0</v>
      </c>
      <c r="I33" s="140">
        <f t="shared" si="8"/>
        <v>0</v>
      </c>
      <c r="J33" s="140">
        <f t="shared" si="8"/>
        <v>0</v>
      </c>
      <c r="K33" s="138">
        <f t="shared" si="0"/>
        <v>0</v>
      </c>
      <c r="L33" s="252">
        <f t="shared" si="1"/>
        <v>0</v>
      </c>
    </row>
    <row r="34" spans="1:12">
      <c r="A34" s="319" t="s">
        <v>88</v>
      </c>
      <c r="B34" s="253">
        <v>1</v>
      </c>
      <c r="C34" s="209">
        <f>+C4+C9+C14+C19+C24+C29</f>
        <v>23</v>
      </c>
      <c r="D34" s="209">
        <f t="shared" ref="C34:F38" si="9">+D4+D9+D14+D19+D24+D29</f>
        <v>14</v>
      </c>
      <c r="E34" s="209">
        <f t="shared" si="9"/>
        <v>0</v>
      </c>
      <c r="F34" s="209">
        <f t="shared" si="9"/>
        <v>0</v>
      </c>
      <c r="G34" s="209">
        <f t="shared" ref="G34:I34" si="10">+G4+G9+G14+G19+G24+G29</f>
        <v>229</v>
      </c>
      <c r="H34" s="209">
        <f t="shared" si="10"/>
        <v>116</v>
      </c>
      <c r="I34" s="209">
        <f t="shared" si="10"/>
        <v>140</v>
      </c>
      <c r="J34" s="209">
        <f>+J4+J9+J14+J19+J24+J29</f>
        <v>56</v>
      </c>
      <c r="K34" s="254">
        <f>+C34+E34+G34+I34</f>
        <v>392</v>
      </c>
      <c r="L34" s="210">
        <f t="shared" si="1"/>
        <v>186</v>
      </c>
    </row>
    <row r="35" spans="1:12">
      <c r="A35" s="320"/>
      <c r="B35" s="132">
        <v>2</v>
      </c>
      <c r="C35" s="50">
        <f t="shared" si="9"/>
        <v>1</v>
      </c>
      <c r="D35" s="50">
        <f t="shared" si="9"/>
        <v>1</v>
      </c>
      <c r="E35" s="50">
        <f t="shared" si="9"/>
        <v>0</v>
      </c>
      <c r="F35" s="50">
        <f t="shared" si="9"/>
        <v>0</v>
      </c>
      <c r="G35" s="50">
        <f t="shared" ref="G35:J35" si="11">+G5+G10+G15+G20+G25+G30</f>
        <v>161</v>
      </c>
      <c r="H35" s="50">
        <f t="shared" si="11"/>
        <v>92</v>
      </c>
      <c r="I35" s="50">
        <f t="shared" si="11"/>
        <v>55</v>
      </c>
      <c r="J35" s="50">
        <f t="shared" si="11"/>
        <v>28</v>
      </c>
      <c r="K35" s="73">
        <f t="shared" si="0"/>
        <v>217</v>
      </c>
      <c r="L35" s="245">
        <f t="shared" si="1"/>
        <v>121</v>
      </c>
    </row>
    <row r="36" spans="1:12">
      <c r="A36" s="320"/>
      <c r="B36" s="132" t="s">
        <v>61</v>
      </c>
      <c r="C36" s="50">
        <f t="shared" si="9"/>
        <v>0</v>
      </c>
      <c r="D36" s="50">
        <f t="shared" si="9"/>
        <v>0</v>
      </c>
      <c r="E36" s="50">
        <f t="shared" si="9"/>
        <v>0</v>
      </c>
      <c r="F36" s="50">
        <f t="shared" si="9"/>
        <v>0</v>
      </c>
      <c r="G36" s="50">
        <f t="shared" ref="G36:J36" si="12">+G6+G11+G16+G21+G26+G31</f>
        <v>0</v>
      </c>
      <c r="H36" s="50">
        <f t="shared" si="12"/>
        <v>0</v>
      </c>
      <c r="I36" s="50">
        <f t="shared" si="12"/>
        <v>0</v>
      </c>
      <c r="J36" s="50">
        <f t="shared" si="12"/>
        <v>0</v>
      </c>
      <c r="K36" s="73">
        <f t="shared" si="0"/>
        <v>0</v>
      </c>
      <c r="L36" s="245">
        <f t="shared" si="1"/>
        <v>0</v>
      </c>
    </row>
    <row r="37" spans="1:12" ht="16.5" thickBot="1">
      <c r="A37" s="255"/>
      <c r="B37" s="139">
        <v>3</v>
      </c>
      <c r="C37" s="140">
        <f t="shared" si="9"/>
        <v>0</v>
      </c>
      <c r="D37" s="140">
        <f t="shared" si="9"/>
        <v>0</v>
      </c>
      <c r="E37" s="140">
        <f t="shared" si="9"/>
        <v>0</v>
      </c>
      <c r="F37" s="140">
        <f>+F7+F12+F17+F22+F27+F32</f>
        <v>0</v>
      </c>
      <c r="G37" s="140">
        <f t="shared" ref="G37:I37" si="13">+G7+G12+G17+G22+G27+G32</f>
        <v>0</v>
      </c>
      <c r="H37" s="140">
        <f t="shared" si="13"/>
        <v>0</v>
      </c>
      <c r="I37" s="140">
        <f t="shared" si="13"/>
        <v>0</v>
      </c>
      <c r="J37" s="140">
        <f>+J7+J12+J17+J22+J27+J32</f>
        <v>0</v>
      </c>
      <c r="K37" s="138">
        <f t="shared" si="0"/>
        <v>0</v>
      </c>
      <c r="L37" s="252">
        <f t="shared" si="1"/>
        <v>0</v>
      </c>
    </row>
    <row r="38" spans="1:12" ht="16.5" thickBot="1">
      <c r="A38" s="364" t="s">
        <v>89</v>
      </c>
      <c r="B38" s="365"/>
      <c r="C38" s="205">
        <f t="shared" si="9"/>
        <v>24</v>
      </c>
      <c r="D38" s="205">
        <f t="shared" si="9"/>
        <v>15</v>
      </c>
      <c r="E38" s="205">
        <f t="shared" si="9"/>
        <v>0</v>
      </c>
      <c r="F38" s="205">
        <f t="shared" si="9"/>
        <v>0</v>
      </c>
      <c r="G38" s="205">
        <f t="shared" ref="G38:J38" si="14">+G8+G13+G18+G23+G28+G33</f>
        <v>390</v>
      </c>
      <c r="H38" s="205">
        <f t="shared" si="14"/>
        <v>208</v>
      </c>
      <c r="I38" s="205">
        <f t="shared" si="14"/>
        <v>195</v>
      </c>
      <c r="J38" s="205">
        <f t="shared" si="14"/>
        <v>84</v>
      </c>
      <c r="K38" s="256">
        <f t="shared" si="0"/>
        <v>609</v>
      </c>
      <c r="L38" s="206">
        <f t="shared" si="1"/>
        <v>307</v>
      </c>
    </row>
    <row r="39" spans="1:12">
      <c r="A39" s="16"/>
    </row>
    <row r="40" spans="1:12">
      <c r="A40" t="s">
        <v>75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4"/>
  <sheetViews>
    <sheetView view="pageBreakPreview" topLeftCell="A61" zoomScale="70" zoomScaleSheetLayoutView="70" workbookViewId="0">
      <selection activeCell="B71" sqref="B71"/>
    </sheetView>
  </sheetViews>
  <sheetFormatPr defaultRowHeight="15.7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>
      <c r="A1" s="387" t="s">
        <v>90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1" ht="16.5" thickBot="1">
      <c r="A2" s="384" t="s">
        <v>54</v>
      </c>
      <c r="B2" s="384"/>
      <c r="C2" s="384"/>
      <c r="D2" s="384"/>
      <c r="E2" s="384"/>
      <c r="F2" s="384"/>
      <c r="G2" s="384"/>
      <c r="H2" s="384"/>
      <c r="I2" s="384"/>
      <c r="J2" s="384"/>
      <c r="K2" s="15"/>
    </row>
    <row r="3" spans="1:11" ht="30.75" thickBot="1">
      <c r="A3" s="77" t="s">
        <v>91</v>
      </c>
      <c r="B3" s="83" t="s">
        <v>92</v>
      </c>
      <c r="C3" s="83" t="s">
        <v>93</v>
      </c>
      <c r="D3" s="84" t="s">
        <v>94</v>
      </c>
      <c r="E3" s="84" t="s">
        <v>95</v>
      </c>
      <c r="F3" s="84" t="s">
        <v>96</v>
      </c>
      <c r="G3" s="85" t="s">
        <v>97</v>
      </c>
      <c r="H3" s="85" t="s">
        <v>98</v>
      </c>
      <c r="I3" s="85" t="s">
        <v>99</v>
      </c>
      <c r="J3" s="86" t="s">
        <v>100</v>
      </c>
    </row>
    <row r="4" spans="1:11" ht="30">
      <c r="A4" s="32" t="s">
        <v>281</v>
      </c>
      <c r="B4" s="82"/>
      <c r="C4" s="82">
        <v>298</v>
      </c>
      <c r="D4" s="82"/>
      <c r="E4" s="82">
        <v>298</v>
      </c>
      <c r="F4" s="82">
        <v>248</v>
      </c>
      <c r="G4" s="134">
        <f>IFERROR(C4/B4,0)</f>
        <v>0</v>
      </c>
      <c r="H4" s="134">
        <f>IFERROR(E4/D4,0)</f>
        <v>0</v>
      </c>
      <c r="I4" s="134">
        <f>IFERROR(F4/E4,0)</f>
        <v>0.83221476510067116</v>
      </c>
      <c r="J4" s="134">
        <f>IFERROR(F4/B4,0)</f>
        <v>0</v>
      </c>
    </row>
    <row r="5" spans="1:11">
      <c r="A5" s="29" t="s">
        <v>282</v>
      </c>
      <c r="B5" s="30"/>
      <c r="C5" s="30">
        <v>161</v>
      </c>
      <c r="D5" s="30"/>
      <c r="E5" s="30">
        <v>154</v>
      </c>
      <c r="F5" s="30">
        <v>122</v>
      </c>
      <c r="G5" s="135">
        <f>IFERROR(C5/B5,0)</f>
        <v>0</v>
      </c>
      <c r="H5" s="135">
        <f t="shared" ref="H5:H27" si="0">IFERROR(E5/D5,0)</f>
        <v>0</v>
      </c>
      <c r="I5" s="135">
        <f t="shared" ref="I5:I27" si="1">IFERROR(F5/E5,0)</f>
        <v>0.79220779220779225</v>
      </c>
      <c r="J5" s="135">
        <f t="shared" ref="J5:J27" si="2">IFERROR(F5/B5,0)</f>
        <v>0</v>
      </c>
    </row>
    <row r="6" spans="1:11">
      <c r="A6" s="29"/>
      <c r="B6" s="30"/>
      <c r="C6" s="30"/>
      <c r="D6" s="30"/>
      <c r="E6" s="30"/>
      <c r="F6" s="30"/>
      <c r="G6" s="135">
        <f t="shared" ref="G6:G31" si="3">IFERROR(C6/B6,0)</f>
        <v>0</v>
      </c>
      <c r="H6" s="135">
        <f t="shared" si="0"/>
        <v>0</v>
      </c>
      <c r="I6" s="135">
        <f t="shared" si="1"/>
        <v>0</v>
      </c>
      <c r="J6" s="135">
        <f t="shared" si="2"/>
        <v>0</v>
      </c>
    </row>
    <row r="7" spans="1:11">
      <c r="A7" s="29"/>
      <c r="B7" s="30"/>
      <c r="C7" s="30"/>
      <c r="D7" s="30"/>
      <c r="E7" s="30"/>
      <c r="F7" s="30"/>
      <c r="G7" s="135">
        <f t="shared" si="3"/>
        <v>0</v>
      </c>
      <c r="H7" s="135">
        <f t="shared" si="0"/>
        <v>0</v>
      </c>
      <c r="I7" s="135">
        <f t="shared" si="1"/>
        <v>0</v>
      </c>
      <c r="J7" s="135">
        <f t="shared" si="2"/>
        <v>0</v>
      </c>
    </row>
    <row r="8" spans="1:11">
      <c r="A8" s="29"/>
      <c r="B8" s="30"/>
      <c r="C8" s="30"/>
      <c r="D8" s="30"/>
      <c r="E8" s="30"/>
      <c r="F8" s="30"/>
      <c r="G8" s="135">
        <f t="shared" si="3"/>
        <v>0</v>
      </c>
      <c r="H8" s="135">
        <f t="shared" si="0"/>
        <v>0</v>
      </c>
      <c r="I8" s="135">
        <f t="shared" si="1"/>
        <v>0</v>
      </c>
      <c r="J8" s="135">
        <f t="shared" si="2"/>
        <v>0</v>
      </c>
    </row>
    <row r="9" spans="1:11">
      <c r="A9" s="29"/>
      <c r="B9" s="30"/>
      <c r="C9" s="30"/>
      <c r="D9" s="30"/>
      <c r="E9" s="30"/>
      <c r="F9" s="30"/>
      <c r="G9" s="135">
        <f t="shared" si="3"/>
        <v>0</v>
      </c>
      <c r="H9" s="135">
        <f t="shared" si="0"/>
        <v>0</v>
      </c>
      <c r="I9" s="135">
        <f t="shared" si="1"/>
        <v>0</v>
      </c>
      <c r="J9" s="135">
        <f t="shared" si="2"/>
        <v>0</v>
      </c>
    </row>
    <row r="10" spans="1:11">
      <c r="A10" s="29"/>
      <c r="B10" s="30"/>
      <c r="C10" s="30"/>
      <c r="D10" s="30"/>
      <c r="E10" s="30"/>
      <c r="F10" s="30"/>
      <c r="G10" s="135">
        <f t="shared" si="3"/>
        <v>0</v>
      </c>
      <c r="H10" s="135">
        <f t="shared" si="0"/>
        <v>0</v>
      </c>
      <c r="I10" s="135">
        <f t="shared" si="1"/>
        <v>0</v>
      </c>
      <c r="J10" s="135">
        <f t="shared" si="2"/>
        <v>0</v>
      </c>
    </row>
    <row r="11" spans="1:11">
      <c r="A11" s="29"/>
      <c r="B11" s="30"/>
      <c r="C11" s="30"/>
      <c r="D11" s="30"/>
      <c r="E11" s="30"/>
      <c r="F11" s="30"/>
      <c r="G11" s="135">
        <f t="shared" si="3"/>
        <v>0</v>
      </c>
      <c r="H11" s="135">
        <f t="shared" si="0"/>
        <v>0</v>
      </c>
      <c r="I11" s="135">
        <f t="shared" si="1"/>
        <v>0</v>
      </c>
      <c r="J11" s="135">
        <f t="shared" si="2"/>
        <v>0</v>
      </c>
    </row>
    <row r="12" spans="1:11">
      <c r="A12" s="29"/>
      <c r="B12" s="31"/>
      <c r="C12" s="31"/>
      <c r="D12" s="31"/>
      <c r="E12" s="31"/>
      <c r="F12" s="31"/>
      <c r="G12" s="135">
        <f t="shared" si="3"/>
        <v>0</v>
      </c>
      <c r="H12" s="135">
        <f t="shared" si="0"/>
        <v>0</v>
      </c>
      <c r="I12" s="135">
        <f t="shared" si="1"/>
        <v>0</v>
      </c>
      <c r="J12" s="135">
        <f t="shared" si="2"/>
        <v>0</v>
      </c>
    </row>
    <row r="13" spans="1:11">
      <c r="A13" s="29"/>
      <c r="B13" s="32"/>
      <c r="C13" s="32"/>
      <c r="D13" s="31"/>
      <c r="E13" s="31"/>
      <c r="F13" s="31"/>
      <c r="G13" s="135">
        <f t="shared" si="3"/>
        <v>0</v>
      </c>
      <c r="H13" s="135">
        <f t="shared" si="0"/>
        <v>0</v>
      </c>
      <c r="I13" s="135">
        <f t="shared" si="1"/>
        <v>0</v>
      </c>
      <c r="J13" s="135">
        <f t="shared" si="2"/>
        <v>0</v>
      </c>
    </row>
    <row r="14" spans="1:11">
      <c r="A14" s="29"/>
      <c r="B14" s="30"/>
      <c r="C14" s="30"/>
      <c r="D14" s="30"/>
      <c r="E14" s="30"/>
      <c r="F14" s="30"/>
      <c r="G14" s="135">
        <f t="shared" si="3"/>
        <v>0</v>
      </c>
      <c r="H14" s="135">
        <f t="shared" si="0"/>
        <v>0</v>
      </c>
      <c r="I14" s="135">
        <f t="shared" si="1"/>
        <v>0</v>
      </c>
      <c r="J14" s="135">
        <f t="shared" si="2"/>
        <v>0</v>
      </c>
    </row>
    <row r="15" spans="1:11">
      <c r="A15" s="29"/>
      <c r="B15" s="30"/>
      <c r="C15" s="30"/>
      <c r="D15" s="30"/>
      <c r="E15" s="30"/>
      <c r="F15" s="30"/>
      <c r="G15" s="135">
        <f t="shared" si="3"/>
        <v>0</v>
      </c>
      <c r="H15" s="135">
        <f t="shared" si="0"/>
        <v>0</v>
      </c>
      <c r="I15" s="135">
        <f t="shared" si="1"/>
        <v>0</v>
      </c>
      <c r="J15" s="135">
        <f t="shared" si="2"/>
        <v>0</v>
      </c>
    </row>
    <row r="16" spans="1:11">
      <c r="A16" s="29"/>
      <c r="B16" s="30"/>
      <c r="C16" s="30"/>
      <c r="D16" s="30"/>
      <c r="E16" s="30"/>
      <c r="F16" s="30"/>
      <c r="G16" s="135">
        <f t="shared" si="3"/>
        <v>0</v>
      </c>
      <c r="H16" s="135">
        <f t="shared" si="0"/>
        <v>0</v>
      </c>
      <c r="I16" s="135">
        <f t="shared" si="1"/>
        <v>0</v>
      </c>
      <c r="J16" s="135">
        <f t="shared" si="2"/>
        <v>0</v>
      </c>
    </row>
    <row r="17" spans="1:10">
      <c r="A17" s="29"/>
      <c r="B17" s="30"/>
      <c r="C17" s="30"/>
      <c r="D17" s="30"/>
      <c r="E17" s="30"/>
      <c r="F17" s="30"/>
      <c r="G17" s="135">
        <f t="shared" si="3"/>
        <v>0</v>
      </c>
      <c r="H17" s="135">
        <f t="shared" si="0"/>
        <v>0</v>
      </c>
      <c r="I17" s="135">
        <f t="shared" si="1"/>
        <v>0</v>
      </c>
      <c r="J17" s="135">
        <f t="shared" si="2"/>
        <v>0</v>
      </c>
    </row>
    <row r="18" spans="1:10">
      <c r="A18" s="29"/>
      <c r="B18" s="30"/>
      <c r="C18" s="30"/>
      <c r="D18" s="30"/>
      <c r="E18" s="30"/>
      <c r="F18" s="30"/>
      <c r="G18" s="135">
        <f t="shared" si="3"/>
        <v>0</v>
      </c>
      <c r="H18" s="135">
        <f t="shared" si="0"/>
        <v>0</v>
      </c>
      <c r="I18" s="135">
        <f t="shared" si="1"/>
        <v>0</v>
      </c>
      <c r="J18" s="135">
        <f t="shared" si="2"/>
        <v>0</v>
      </c>
    </row>
    <row r="19" spans="1:10">
      <c r="A19" s="29"/>
      <c r="B19" s="30"/>
      <c r="C19" s="30"/>
      <c r="D19" s="30"/>
      <c r="E19" s="30"/>
      <c r="F19" s="30"/>
      <c r="G19" s="135">
        <f t="shared" si="3"/>
        <v>0</v>
      </c>
      <c r="H19" s="135">
        <f t="shared" si="0"/>
        <v>0</v>
      </c>
      <c r="I19" s="135">
        <f t="shared" si="1"/>
        <v>0</v>
      </c>
      <c r="J19" s="135">
        <f t="shared" si="2"/>
        <v>0</v>
      </c>
    </row>
    <row r="20" spans="1:10">
      <c r="A20" s="29"/>
      <c r="B20" s="30"/>
      <c r="C20" s="30"/>
      <c r="D20" s="30"/>
      <c r="E20" s="30"/>
      <c r="F20" s="30"/>
      <c r="G20" s="135">
        <f t="shared" si="3"/>
        <v>0</v>
      </c>
      <c r="H20" s="135">
        <f t="shared" si="0"/>
        <v>0</v>
      </c>
      <c r="I20" s="135">
        <f t="shared" si="1"/>
        <v>0</v>
      </c>
      <c r="J20" s="135">
        <f t="shared" si="2"/>
        <v>0</v>
      </c>
    </row>
    <row r="21" spans="1:10">
      <c r="A21" s="29"/>
      <c r="B21" s="30"/>
      <c r="C21" s="30"/>
      <c r="D21" s="30"/>
      <c r="E21" s="30"/>
      <c r="F21" s="30"/>
      <c r="G21" s="135">
        <f t="shared" si="3"/>
        <v>0</v>
      </c>
      <c r="H21" s="135">
        <f t="shared" si="0"/>
        <v>0</v>
      </c>
      <c r="I21" s="135">
        <f t="shared" si="1"/>
        <v>0</v>
      </c>
      <c r="J21" s="135">
        <f t="shared" si="2"/>
        <v>0</v>
      </c>
    </row>
    <row r="22" spans="1:10">
      <c r="A22" s="29"/>
      <c r="B22" s="30"/>
      <c r="C22" s="30"/>
      <c r="D22" s="30"/>
      <c r="E22" s="30"/>
      <c r="F22" s="30"/>
      <c r="G22" s="135">
        <f t="shared" si="3"/>
        <v>0</v>
      </c>
      <c r="H22" s="135">
        <f t="shared" si="0"/>
        <v>0</v>
      </c>
      <c r="I22" s="135">
        <f t="shared" si="1"/>
        <v>0</v>
      </c>
      <c r="J22" s="135">
        <f t="shared" si="2"/>
        <v>0</v>
      </c>
    </row>
    <row r="23" spans="1:10">
      <c r="A23" s="29"/>
      <c r="B23" s="30"/>
      <c r="C23" s="30"/>
      <c r="D23" s="30"/>
      <c r="E23" s="30"/>
      <c r="F23" s="30"/>
      <c r="G23" s="135">
        <f t="shared" si="3"/>
        <v>0</v>
      </c>
      <c r="H23" s="135">
        <f t="shared" si="0"/>
        <v>0</v>
      </c>
      <c r="I23" s="135">
        <f t="shared" si="1"/>
        <v>0</v>
      </c>
      <c r="J23" s="135">
        <f t="shared" si="2"/>
        <v>0</v>
      </c>
    </row>
    <row r="24" spans="1:10">
      <c r="A24" s="29"/>
      <c r="B24" s="30"/>
      <c r="C24" s="30"/>
      <c r="D24" s="30"/>
      <c r="E24" s="30"/>
      <c r="F24" s="30"/>
      <c r="G24" s="135">
        <f t="shared" si="3"/>
        <v>0</v>
      </c>
      <c r="H24" s="135">
        <f t="shared" si="0"/>
        <v>0</v>
      </c>
      <c r="I24" s="135">
        <f t="shared" si="1"/>
        <v>0</v>
      </c>
      <c r="J24" s="135">
        <f t="shared" si="2"/>
        <v>0</v>
      </c>
    </row>
    <row r="25" spans="1:10">
      <c r="A25" s="29"/>
      <c r="B25" s="30"/>
      <c r="C25" s="30"/>
      <c r="D25" s="30"/>
      <c r="E25" s="30"/>
      <c r="F25" s="30"/>
      <c r="G25" s="135">
        <f t="shared" si="3"/>
        <v>0</v>
      </c>
      <c r="H25" s="135">
        <f t="shared" si="0"/>
        <v>0</v>
      </c>
      <c r="I25" s="135">
        <f t="shared" si="1"/>
        <v>0</v>
      </c>
      <c r="J25" s="135">
        <f t="shared" si="2"/>
        <v>0</v>
      </c>
    </row>
    <row r="26" spans="1:10">
      <c r="A26" s="29"/>
      <c r="B26" s="30"/>
      <c r="C26" s="30"/>
      <c r="D26" s="30"/>
      <c r="E26" s="30"/>
      <c r="F26" s="30"/>
      <c r="G26" s="135">
        <f t="shared" si="3"/>
        <v>0</v>
      </c>
      <c r="H26" s="135">
        <f t="shared" si="0"/>
        <v>0</v>
      </c>
      <c r="I26" s="135">
        <f t="shared" si="1"/>
        <v>0</v>
      </c>
      <c r="J26" s="135">
        <f t="shared" si="2"/>
        <v>0</v>
      </c>
    </row>
    <row r="27" spans="1:10">
      <c r="A27" s="29"/>
      <c r="B27" s="30"/>
      <c r="C27" s="30"/>
      <c r="D27" s="30"/>
      <c r="E27" s="30"/>
      <c r="F27" s="30"/>
      <c r="G27" s="135">
        <f t="shared" si="3"/>
        <v>0</v>
      </c>
      <c r="H27" s="135">
        <f t="shared" si="0"/>
        <v>0</v>
      </c>
      <c r="I27" s="135">
        <f t="shared" si="1"/>
        <v>0</v>
      </c>
      <c r="J27" s="135">
        <f t="shared" si="2"/>
        <v>0</v>
      </c>
    </row>
    <row r="28" spans="1:10">
      <c r="A28" s="29"/>
      <c r="B28" s="30"/>
      <c r="C28" s="30"/>
      <c r="D28" s="30"/>
      <c r="E28" s="30"/>
      <c r="F28" s="30"/>
      <c r="G28" s="135">
        <f t="shared" si="3"/>
        <v>0</v>
      </c>
      <c r="H28" s="135">
        <f t="shared" ref="H28:I31" si="4">IFERROR(E28/D28,0)</f>
        <v>0</v>
      </c>
      <c r="I28" s="135">
        <f t="shared" si="4"/>
        <v>0</v>
      </c>
      <c r="J28" s="135">
        <f>IFERROR(F28/B28,0)</f>
        <v>0</v>
      </c>
    </row>
    <row r="29" spans="1:10">
      <c r="A29" s="29"/>
      <c r="B29" s="30"/>
      <c r="C29" s="30"/>
      <c r="D29" s="30"/>
      <c r="E29" s="30"/>
      <c r="F29" s="30"/>
      <c r="G29" s="135">
        <f t="shared" si="3"/>
        <v>0</v>
      </c>
      <c r="H29" s="135">
        <f t="shared" si="4"/>
        <v>0</v>
      </c>
      <c r="I29" s="135">
        <f t="shared" si="4"/>
        <v>0</v>
      </c>
      <c r="J29" s="135">
        <f>IFERROR(F29/B29,0)</f>
        <v>0</v>
      </c>
    </row>
    <row r="30" spans="1:10">
      <c r="A30" s="32"/>
      <c r="B30" s="31"/>
      <c r="C30" s="31"/>
      <c r="D30" s="31"/>
      <c r="E30" s="31"/>
      <c r="F30" s="31"/>
      <c r="G30" s="135">
        <f t="shared" si="3"/>
        <v>0</v>
      </c>
      <c r="H30" s="135">
        <f t="shared" si="4"/>
        <v>0</v>
      </c>
      <c r="I30" s="135">
        <f t="shared" si="4"/>
        <v>0</v>
      </c>
      <c r="J30" s="135">
        <f>IFERROR(F30/B30,0)</f>
        <v>0</v>
      </c>
    </row>
    <row r="31" spans="1:10">
      <c r="A31" s="133" t="s">
        <v>56</v>
      </c>
      <c r="B31" s="49">
        <f>+SUM(B4:B30)</f>
        <v>0</v>
      </c>
      <c r="C31" s="49">
        <f>+SUM(C4:C30)</f>
        <v>459</v>
      </c>
      <c r="D31" s="49">
        <f>+SUM(D4:D30)</f>
        <v>0</v>
      </c>
      <c r="E31" s="49">
        <f>+SUM(E4:E30)</f>
        <v>452</v>
      </c>
      <c r="F31" s="49">
        <f>+SUM(F4:F30)</f>
        <v>370</v>
      </c>
      <c r="G31" s="135">
        <f t="shared" si="3"/>
        <v>0</v>
      </c>
      <c r="H31" s="135">
        <f t="shared" si="4"/>
        <v>0</v>
      </c>
      <c r="I31" s="135">
        <f t="shared" si="4"/>
        <v>0.81858407079646023</v>
      </c>
      <c r="J31" s="135">
        <f>IFERROR(F31/B31,0)</f>
        <v>0</v>
      </c>
    </row>
    <row r="32" spans="1:10">
      <c r="A32" s="33"/>
      <c r="B32" s="34"/>
      <c r="C32" s="34"/>
      <c r="D32" s="34"/>
      <c r="E32" s="34"/>
      <c r="F32" s="34"/>
      <c r="G32" s="34"/>
      <c r="H32" s="34"/>
      <c r="J32" s="34"/>
    </row>
    <row r="33" spans="1:10" ht="16.5" thickBot="1">
      <c r="A33" s="385" t="s">
        <v>55</v>
      </c>
      <c r="B33" s="386"/>
      <c r="C33" s="386"/>
      <c r="D33" s="386"/>
      <c r="E33" s="386"/>
      <c r="F33" s="386"/>
      <c r="G33" s="386"/>
      <c r="H33" s="386"/>
      <c r="I33" s="386"/>
      <c r="J33" s="386"/>
    </row>
    <row r="34" spans="1:10" ht="32.25" thickBot="1">
      <c r="A34" s="77" t="s">
        <v>91</v>
      </c>
      <c r="B34" s="78" t="s">
        <v>92</v>
      </c>
      <c r="C34" s="78" t="s">
        <v>93</v>
      </c>
      <c r="D34" s="79" t="s">
        <v>94</v>
      </c>
      <c r="E34" s="79" t="s">
        <v>95</v>
      </c>
      <c r="F34" s="79" t="s">
        <v>96</v>
      </c>
      <c r="G34" s="80" t="s">
        <v>97</v>
      </c>
      <c r="H34" s="80" t="s">
        <v>98</v>
      </c>
      <c r="I34" s="80" t="s">
        <v>99</v>
      </c>
      <c r="J34" s="81" t="s">
        <v>100</v>
      </c>
    </row>
    <row r="35" spans="1:10" ht="30">
      <c r="A35" s="32" t="s">
        <v>281</v>
      </c>
      <c r="B35" s="76"/>
      <c r="C35" s="76">
        <v>121</v>
      </c>
      <c r="D35" s="76"/>
      <c r="E35" s="76">
        <v>121</v>
      </c>
      <c r="F35" s="76">
        <v>86</v>
      </c>
      <c r="G35" s="134">
        <f>IFERROR(C35/B35,0)</f>
        <v>0</v>
      </c>
      <c r="H35" s="134">
        <f>IFERROR(E35/D35,0)</f>
        <v>0</v>
      </c>
      <c r="I35" s="134">
        <f>IFERROR(F35/E35,0)</f>
        <v>0.71074380165289253</v>
      </c>
      <c r="J35" s="134">
        <f>IFERROR(F35/B35,0)</f>
        <v>0</v>
      </c>
    </row>
    <row r="36" spans="1:10">
      <c r="A36" s="29" t="s">
        <v>282</v>
      </c>
      <c r="B36" s="2"/>
      <c r="C36" s="2">
        <v>76</v>
      </c>
      <c r="D36" s="2"/>
      <c r="E36" s="2">
        <v>76</v>
      </c>
      <c r="F36" s="2">
        <v>51</v>
      </c>
      <c r="G36" s="135">
        <f t="shared" ref="G36:G50" si="5">IFERROR(C36/B36,0)</f>
        <v>0</v>
      </c>
      <c r="H36" s="135">
        <f t="shared" ref="H36:H50" si="6">IFERROR(E36/D36,0)</f>
        <v>0</v>
      </c>
      <c r="I36" s="135">
        <f t="shared" ref="I36:I50" si="7">IFERROR(F36/E36,0)</f>
        <v>0.67105263157894735</v>
      </c>
      <c r="J36" s="135">
        <f t="shared" ref="J36:J50" si="8">IFERROR(F36/B36,0)</f>
        <v>0</v>
      </c>
    </row>
    <row r="37" spans="1:10">
      <c r="A37" s="29"/>
      <c r="B37" s="2"/>
      <c r="C37" s="2"/>
      <c r="D37" s="2"/>
      <c r="E37" s="2"/>
      <c r="F37" s="2"/>
      <c r="G37" s="135">
        <f t="shared" si="5"/>
        <v>0</v>
      </c>
      <c r="H37" s="135">
        <f t="shared" si="6"/>
        <v>0</v>
      </c>
      <c r="I37" s="135">
        <f t="shared" si="7"/>
        <v>0</v>
      </c>
      <c r="J37" s="135">
        <f t="shared" si="8"/>
        <v>0</v>
      </c>
    </row>
    <row r="38" spans="1:10">
      <c r="A38" s="29"/>
      <c r="B38" s="2"/>
      <c r="C38" s="2"/>
      <c r="D38" s="2"/>
      <c r="E38" s="2"/>
      <c r="F38" s="2"/>
      <c r="G38" s="135">
        <f t="shared" si="5"/>
        <v>0</v>
      </c>
      <c r="H38" s="135">
        <f t="shared" si="6"/>
        <v>0</v>
      </c>
      <c r="I38" s="135">
        <f t="shared" si="7"/>
        <v>0</v>
      </c>
      <c r="J38" s="135">
        <f t="shared" si="8"/>
        <v>0</v>
      </c>
    </row>
    <row r="39" spans="1:10">
      <c r="A39" s="18"/>
      <c r="B39" s="2"/>
      <c r="C39" s="2"/>
      <c r="D39" s="2"/>
      <c r="E39" s="2"/>
      <c r="F39" s="2"/>
      <c r="G39" s="135">
        <f t="shared" si="5"/>
        <v>0</v>
      </c>
      <c r="H39" s="135">
        <f t="shared" si="6"/>
        <v>0</v>
      </c>
      <c r="I39" s="135">
        <f t="shared" si="7"/>
        <v>0</v>
      </c>
      <c r="J39" s="135">
        <f t="shared" si="8"/>
        <v>0</v>
      </c>
    </row>
    <row r="40" spans="1:10" ht="19.5" customHeight="1">
      <c r="A40" s="18"/>
      <c r="B40" s="2"/>
      <c r="C40" s="2"/>
      <c r="D40" s="2"/>
      <c r="E40" s="2"/>
      <c r="F40" s="2"/>
      <c r="G40" s="135">
        <f t="shared" si="5"/>
        <v>0</v>
      </c>
      <c r="H40" s="135">
        <f t="shared" si="6"/>
        <v>0</v>
      </c>
      <c r="I40" s="135">
        <f t="shared" si="7"/>
        <v>0</v>
      </c>
      <c r="J40" s="135">
        <f t="shared" si="8"/>
        <v>0</v>
      </c>
    </row>
    <row r="41" spans="1:10" ht="18" customHeight="1">
      <c r="A41" s="18"/>
      <c r="B41" s="2"/>
      <c r="C41" s="2"/>
      <c r="D41" s="2"/>
      <c r="E41" s="2"/>
      <c r="F41" s="2"/>
      <c r="G41" s="135">
        <f t="shared" si="5"/>
        <v>0</v>
      </c>
      <c r="H41" s="135">
        <f t="shared" si="6"/>
        <v>0</v>
      </c>
      <c r="I41" s="135">
        <f t="shared" si="7"/>
        <v>0</v>
      </c>
      <c r="J41" s="135">
        <f t="shared" si="8"/>
        <v>0</v>
      </c>
    </row>
    <row r="42" spans="1:10" ht="17.25" customHeight="1">
      <c r="A42" s="18"/>
      <c r="B42" s="2"/>
      <c r="C42" s="2"/>
      <c r="D42" s="2"/>
      <c r="E42" s="2"/>
      <c r="F42" s="2"/>
      <c r="G42" s="135">
        <f t="shared" si="5"/>
        <v>0</v>
      </c>
      <c r="H42" s="135">
        <f t="shared" si="6"/>
        <v>0</v>
      </c>
      <c r="I42" s="135">
        <f t="shared" si="7"/>
        <v>0</v>
      </c>
      <c r="J42" s="135">
        <f t="shared" si="8"/>
        <v>0</v>
      </c>
    </row>
    <row r="43" spans="1:10" ht="17.25" customHeight="1">
      <c r="A43" s="18"/>
      <c r="B43" s="52"/>
      <c r="C43" s="52"/>
      <c r="D43" s="52"/>
      <c r="E43" s="52"/>
      <c r="F43" s="52"/>
      <c r="G43" s="135">
        <f t="shared" si="5"/>
        <v>0</v>
      </c>
      <c r="H43" s="135">
        <f t="shared" si="6"/>
        <v>0</v>
      </c>
      <c r="I43" s="135">
        <f t="shared" si="7"/>
        <v>0</v>
      </c>
      <c r="J43" s="135">
        <f t="shared" si="8"/>
        <v>0</v>
      </c>
    </row>
    <row r="44" spans="1:10">
      <c r="A44" s="18"/>
      <c r="B44" s="40"/>
      <c r="C44" s="40"/>
      <c r="D44" s="52"/>
      <c r="E44" s="52"/>
      <c r="F44" s="52"/>
      <c r="G44" s="135">
        <f t="shared" si="5"/>
        <v>0</v>
      </c>
      <c r="H44" s="135">
        <f t="shared" si="6"/>
        <v>0</v>
      </c>
      <c r="I44" s="135">
        <f t="shared" si="7"/>
        <v>0</v>
      </c>
      <c r="J44" s="135">
        <f t="shared" si="8"/>
        <v>0</v>
      </c>
    </row>
    <row r="45" spans="1:10">
      <c r="A45" s="18"/>
      <c r="B45" s="2"/>
      <c r="C45" s="2"/>
      <c r="D45" s="2"/>
      <c r="E45" s="2"/>
      <c r="F45" s="2"/>
      <c r="G45" s="135">
        <f t="shared" si="5"/>
        <v>0</v>
      </c>
      <c r="H45" s="135">
        <f t="shared" si="6"/>
        <v>0</v>
      </c>
      <c r="I45" s="135">
        <f t="shared" si="7"/>
        <v>0</v>
      </c>
      <c r="J45" s="135">
        <f t="shared" si="8"/>
        <v>0</v>
      </c>
    </row>
    <row r="46" spans="1:10">
      <c r="A46" s="18"/>
      <c r="B46" s="2"/>
      <c r="C46" s="2"/>
      <c r="D46" s="2"/>
      <c r="E46" s="2"/>
      <c r="F46" s="2"/>
      <c r="G46" s="135">
        <f t="shared" si="5"/>
        <v>0</v>
      </c>
      <c r="H46" s="135">
        <f t="shared" si="6"/>
        <v>0</v>
      </c>
      <c r="I46" s="135">
        <f t="shared" si="7"/>
        <v>0</v>
      </c>
      <c r="J46" s="135">
        <f t="shared" si="8"/>
        <v>0</v>
      </c>
    </row>
    <row r="47" spans="1:10">
      <c r="A47" s="18"/>
      <c r="B47" s="2"/>
      <c r="C47" s="2"/>
      <c r="D47" s="2"/>
      <c r="E47" s="2"/>
      <c r="F47" s="2"/>
      <c r="G47" s="135">
        <f t="shared" si="5"/>
        <v>0</v>
      </c>
      <c r="H47" s="135">
        <f t="shared" si="6"/>
        <v>0</v>
      </c>
      <c r="I47" s="135">
        <f t="shared" si="7"/>
        <v>0</v>
      </c>
      <c r="J47" s="135">
        <f t="shared" si="8"/>
        <v>0</v>
      </c>
    </row>
    <row r="48" spans="1:10">
      <c r="A48" s="18"/>
      <c r="B48" s="2"/>
      <c r="C48" s="2"/>
      <c r="D48" s="2"/>
      <c r="E48" s="2"/>
      <c r="F48" s="2"/>
      <c r="G48" s="135">
        <f t="shared" si="5"/>
        <v>0</v>
      </c>
      <c r="H48" s="135">
        <f t="shared" si="6"/>
        <v>0</v>
      </c>
      <c r="I48" s="135">
        <f t="shared" si="7"/>
        <v>0</v>
      </c>
      <c r="J48" s="135">
        <f t="shared" si="8"/>
        <v>0</v>
      </c>
    </row>
    <row r="49" spans="1:10" ht="18.75" customHeight="1">
      <c r="A49" s="18"/>
      <c r="B49" s="2"/>
      <c r="C49" s="2"/>
      <c r="D49" s="2"/>
      <c r="E49" s="2"/>
      <c r="F49" s="2"/>
      <c r="G49" s="135">
        <f t="shared" si="5"/>
        <v>0</v>
      </c>
      <c r="H49" s="135">
        <f t="shared" si="6"/>
        <v>0</v>
      </c>
      <c r="I49" s="135">
        <f t="shared" si="7"/>
        <v>0</v>
      </c>
      <c r="J49" s="135">
        <f t="shared" si="8"/>
        <v>0</v>
      </c>
    </row>
    <row r="50" spans="1:10" ht="17.25" customHeight="1">
      <c r="A50" s="18"/>
      <c r="B50" s="2"/>
      <c r="C50" s="2"/>
      <c r="D50" s="2"/>
      <c r="E50" s="2"/>
      <c r="F50" s="2"/>
      <c r="G50" s="135">
        <f t="shared" si="5"/>
        <v>0</v>
      </c>
      <c r="H50" s="135">
        <f t="shared" si="6"/>
        <v>0</v>
      </c>
      <c r="I50" s="135">
        <f t="shared" si="7"/>
        <v>0</v>
      </c>
      <c r="J50" s="135">
        <f t="shared" si="8"/>
        <v>0</v>
      </c>
    </row>
    <row r="51" spans="1:10" ht="18" customHeight="1">
      <c r="A51" s="18"/>
      <c r="B51" s="2"/>
      <c r="C51" s="2"/>
      <c r="D51" s="2"/>
      <c r="E51" s="2"/>
      <c r="F51" s="2"/>
      <c r="G51" s="135">
        <f>IFERROR(C51/B51,0)</f>
        <v>0</v>
      </c>
      <c r="H51" s="135">
        <f>IFERROR(E51/D51,0)</f>
        <v>0</v>
      </c>
      <c r="I51" s="135">
        <f>IFERROR(F51/E51,0)</f>
        <v>0</v>
      </c>
      <c r="J51" s="135">
        <f>IFERROR(F51/B51,0)</f>
        <v>0</v>
      </c>
    </row>
    <row r="52" spans="1:10" ht="16.5" customHeight="1">
      <c r="A52" s="18"/>
      <c r="B52" s="2"/>
      <c r="C52" s="2"/>
      <c r="D52" s="2"/>
      <c r="E52" s="2"/>
      <c r="F52" s="2"/>
      <c r="G52" s="135">
        <f t="shared" ref="G52:G62" si="9">IFERROR(C52/B52,0)</f>
        <v>0</v>
      </c>
      <c r="H52" s="135">
        <f t="shared" ref="H52:H62" si="10">IFERROR(E52/D52,0)</f>
        <v>0</v>
      </c>
      <c r="I52" s="135">
        <f t="shared" ref="I52:I62" si="11">IFERROR(F52/E52,0)</f>
        <v>0</v>
      </c>
      <c r="J52" s="135">
        <f t="shared" ref="J52:J62" si="12">IFERROR(F52/B52,0)</f>
        <v>0</v>
      </c>
    </row>
    <row r="53" spans="1:10">
      <c r="A53" s="18"/>
      <c r="B53" s="2"/>
      <c r="C53" s="2"/>
      <c r="D53" s="2"/>
      <c r="E53" s="2"/>
      <c r="F53" s="2"/>
      <c r="G53" s="135">
        <f t="shared" si="9"/>
        <v>0</v>
      </c>
      <c r="H53" s="135">
        <f t="shared" si="10"/>
        <v>0</v>
      </c>
      <c r="I53" s="135">
        <f t="shared" si="11"/>
        <v>0</v>
      </c>
      <c r="J53" s="135">
        <f t="shared" si="12"/>
        <v>0</v>
      </c>
    </row>
    <row r="54" spans="1:10" ht="19.5" customHeight="1">
      <c r="A54" s="18"/>
      <c r="B54" s="2"/>
      <c r="C54" s="2"/>
      <c r="D54" s="2"/>
      <c r="E54" s="2"/>
      <c r="F54" s="2"/>
      <c r="G54" s="135">
        <f t="shared" si="9"/>
        <v>0</v>
      </c>
      <c r="H54" s="135">
        <f t="shared" si="10"/>
        <v>0</v>
      </c>
      <c r="I54" s="135">
        <f t="shared" si="11"/>
        <v>0</v>
      </c>
      <c r="J54" s="135">
        <f t="shared" si="12"/>
        <v>0</v>
      </c>
    </row>
    <row r="55" spans="1:10" ht="18.75" customHeight="1">
      <c r="A55" s="18"/>
      <c r="B55" s="2"/>
      <c r="C55" s="2"/>
      <c r="D55" s="2"/>
      <c r="E55" s="2"/>
      <c r="F55" s="2"/>
      <c r="G55" s="135">
        <f t="shared" si="9"/>
        <v>0</v>
      </c>
      <c r="H55" s="135">
        <f t="shared" si="10"/>
        <v>0</v>
      </c>
      <c r="I55" s="135">
        <f t="shared" si="11"/>
        <v>0</v>
      </c>
      <c r="J55" s="135">
        <f t="shared" si="12"/>
        <v>0</v>
      </c>
    </row>
    <row r="56" spans="1:10" ht="17.25" customHeight="1">
      <c r="A56" s="18"/>
      <c r="B56" s="2"/>
      <c r="C56" s="2"/>
      <c r="D56" s="2"/>
      <c r="E56" s="2"/>
      <c r="F56" s="2"/>
      <c r="G56" s="135">
        <f t="shared" si="9"/>
        <v>0</v>
      </c>
      <c r="H56" s="135">
        <f t="shared" si="10"/>
        <v>0</v>
      </c>
      <c r="I56" s="135">
        <f t="shared" si="11"/>
        <v>0</v>
      </c>
      <c r="J56" s="135">
        <f t="shared" si="12"/>
        <v>0</v>
      </c>
    </row>
    <row r="57" spans="1:10" ht="16.5" customHeight="1">
      <c r="A57" s="18"/>
      <c r="B57" s="2"/>
      <c r="C57" s="2"/>
      <c r="D57" s="2"/>
      <c r="E57" s="2"/>
      <c r="F57" s="2"/>
      <c r="G57" s="135">
        <f t="shared" si="9"/>
        <v>0</v>
      </c>
      <c r="H57" s="135">
        <f t="shared" si="10"/>
        <v>0</v>
      </c>
      <c r="I57" s="135">
        <f t="shared" si="11"/>
        <v>0</v>
      </c>
      <c r="J57" s="135">
        <f t="shared" si="12"/>
        <v>0</v>
      </c>
    </row>
    <row r="58" spans="1:10" ht="17.25" customHeight="1">
      <c r="A58" s="18"/>
      <c r="B58" s="2"/>
      <c r="C58" s="2"/>
      <c r="D58" s="2"/>
      <c r="E58" s="2"/>
      <c r="F58" s="2"/>
      <c r="G58" s="135">
        <f t="shared" si="9"/>
        <v>0</v>
      </c>
      <c r="H58" s="135">
        <f t="shared" si="10"/>
        <v>0</v>
      </c>
      <c r="I58" s="135">
        <f t="shared" si="11"/>
        <v>0</v>
      </c>
      <c r="J58" s="135">
        <f t="shared" si="12"/>
        <v>0</v>
      </c>
    </row>
    <row r="59" spans="1:10">
      <c r="A59" s="18"/>
      <c r="B59" s="2"/>
      <c r="C59" s="2"/>
      <c r="D59" s="2"/>
      <c r="E59" s="2"/>
      <c r="F59" s="2"/>
      <c r="G59" s="135">
        <f t="shared" si="9"/>
        <v>0</v>
      </c>
      <c r="H59" s="135">
        <f t="shared" si="10"/>
        <v>0</v>
      </c>
      <c r="I59" s="135">
        <f t="shared" si="11"/>
        <v>0</v>
      </c>
      <c r="J59" s="135">
        <f t="shared" si="12"/>
        <v>0</v>
      </c>
    </row>
    <row r="60" spans="1:10">
      <c r="A60" s="18"/>
      <c r="B60" s="2"/>
      <c r="C60" s="2"/>
      <c r="D60" s="2"/>
      <c r="E60" s="2"/>
      <c r="F60" s="2"/>
      <c r="G60" s="135">
        <f t="shared" si="9"/>
        <v>0</v>
      </c>
      <c r="H60" s="135">
        <f t="shared" si="10"/>
        <v>0</v>
      </c>
      <c r="I60" s="135">
        <f t="shared" si="11"/>
        <v>0</v>
      </c>
      <c r="J60" s="135">
        <f t="shared" si="12"/>
        <v>0</v>
      </c>
    </row>
    <row r="61" spans="1:10">
      <c r="A61" s="40"/>
      <c r="B61" s="52"/>
      <c r="C61" s="52"/>
      <c r="D61" s="52"/>
      <c r="E61" s="52"/>
      <c r="F61" s="52"/>
      <c r="G61" s="135">
        <f t="shared" si="9"/>
        <v>0</v>
      </c>
      <c r="H61" s="135">
        <f t="shared" si="10"/>
        <v>0</v>
      </c>
      <c r="I61" s="135">
        <f t="shared" si="11"/>
        <v>0</v>
      </c>
      <c r="J61" s="135">
        <f t="shared" si="12"/>
        <v>0</v>
      </c>
    </row>
    <row r="62" spans="1:10" ht="17.25" customHeight="1">
      <c r="A62" s="133" t="s">
        <v>56</v>
      </c>
      <c r="B62" s="49">
        <f>+SUM(B35:B61)</f>
        <v>0</v>
      </c>
      <c r="C62" s="49">
        <f>+SUM(C35:C61)</f>
        <v>197</v>
      </c>
      <c r="D62" s="49">
        <f>+SUM(D35:D61)</f>
        <v>0</v>
      </c>
      <c r="E62" s="49">
        <f>+SUM(E35:E61)</f>
        <v>197</v>
      </c>
      <c r="F62" s="49">
        <f>+SUM(F35:F61)</f>
        <v>137</v>
      </c>
      <c r="G62" s="135">
        <f t="shared" si="9"/>
        <v>0</v>
      </c>
      <c r="H62" s="135">
        <f t="shared" si="10"/>
        <v>0</v>
      </c>
      <c r="I62" s="135">
        <f t="shared" si="11"/>
        <v>0.69543147208121825</v>
      </c>
      <c r="J62" s="135">
        <f t="shared" si="12"/>
        <v>0</v>
      </c>
    </row>
    <row r="64" spans="1:10" ht="16.5" thickBot="1">
      <c r="A64" s="121" t="s">
        <v>101</v>
      </c>
      <c r="B64" s="6"/>
      <c r="C64" s="6"/>
      <c r="D64" s="6"/>
      <c r="E64" s="6"/>
    </row>
    <row r="65" spans="1:9" ht="63.75" thickBot="1">
      <c r="A65" s="88" t="s">
        <v>91</v>
      </c>
      <c r="B65" s="89" t="s">
        <v>93</v>
      </c>
      <c r="C65" s="90" t="s">
        <v>94</v>
      </c>
      <c r="D65" s="90" t="s">
        <v>95</v>
      </c>
      <c r="E65" s="90" t="s">
        <v>96</v>
      </c>
      <c r="F65" s="91" t="s">
        <v>102</v>
      </c>
      <c r="G65" s="91" t="s">
        <v>103</v>
      </c>
      <c r="H65" s="91" t="s">
        <v>104</v>
      </c>
      <c r="I65" s="92" t="s">
        <v>105</v>
      </c>
    </row>
    <row r="66" spans="1:9" ht="30">
      <c r="A66" s="32" t="s">
        <v>281</v>
      </c>
      <c r="B66" s="76">
        <v>100</v>
      </c>
      <c r="C66" s="76"/>
      <c r="D66" s="76">
        <v>100</v>
      </c>
      <c r="E66" s="76">
        <v>89</v>
      </c>
      <c r="F66" s="136">
        <f>+IFERROR(B66/(C4+C35),0)*100</f>
        <v>23.866348448687351</v>
      </c>
      <c r="G66" s="136">
        <f>+IFERROR(C66/(D4+D35),0)*100</f>
        <v>0</v>
      </c>
      <c r="H66" s="136">
        <f>+IFERROR(D66/(E4+E35),0)*100</f>
        <v>23.866348448687351</v>
      </c>
      <c r="I66" s="136">
        <f>+IFERROR(E66/(F4+F35),0)*100</f>
        <v>26.646706586826348</v>
      </c>
    </row>
    <row r="67" spans="1:9">
      <c r="A67" s="18" t="s">
        <v>282</v>
      </c>
      <c r="B67" s="2">
        <v>17</v>
      </c>
      <c r="C67" s="2"/>
      <c r="D67" s="2">
        <v>17</v>
      </c>
      <c r="E67" s="2">
        <v>14</v>
      </c>
      <c r="F67" s="137">
        <f t="shared" ref="F67:F76" si="13">+IFERROR(B67/(C5+C36),0)*100</f>
        <v>7.1729957805907167</v>
      </c>
      <c r="G67" s="137">
        <f t="shared" ref="G67:G76" si="14">+IFERROR(C67/(D5+D36),0)*100</f>
        <v>0</v>
      </c>
      <c r="H67" s="137">
        <f t="shared" ref="H67:H77" si="15">+IFERROR(D67/(E5+E36),0)*100</f>
        <v>7.3913043478260869</v>
      </c>
      <c r="I67" s="137">
        <f t="shared" ref="I67:I77" si="16">+IFERROR(E67/(F5+F36),0)*100</f>
        <v>8.0924855491329488</v>
      </c>
    </row>
    <row r="68" spans="1:9">
      <c r="A68" s="18"/>
      <c r="B68" s="2"/>
      <c r="C68" s="2"/>
      <c r="D68" s="2"/>
      <c r="E68" s="2"/>
      <c r="F68" s="137">
        <f t="shared" si="13"/>
        <v>0</v>
      </c>
      <c r="G68" s="137">
        <f t="shared" si="14"/>
        <v>0</v>
      </c>
      <c r="H68" s="137">
        <f t="shared" si="15"/>
        <v>0</v>
      </c>
      <c r="I68" s="137">
        <f t="shared" si="16"/>
        <v>0</v>
      </c>
    </row>
    <row r="69" spans="1:9">
      <c r="A69" s="18"/>
      <c r="B69" s="2"/>
      <c r="C69" s="2"/>
      <c r="D69" s="2"/>
      <c r="E69" s="2"/>
      <c r="F69" s="137">
        <f t="shared" si="13"/>
        <v>0</v>
      </c>
      <c r="G69" s="137">
        <f t="shared" si="14"/>
        <v>0</v>
      </c>
      <c r="H69" s="137">
        <f t="shared" si="15"/>
        <v>0</v>
      </c>
      <c r="I69" s="137">
        <f t="shared" si="16"/>
        <v>0</v>
      </c>
    </row>
    <row r="70" spans="1:9">
      <c r="A70" s="18"/>
      <c r="B70" s="2"/>
      <c r="C70" s="2"/>
      <c r="D70" s="2"/>
      <c r="E70" s="2"/>
      <c r="F70" s="137">
        <f t="shared" si="13"/>
        <v>0</v>
      </c>
      <c r="G70" s="137">
        <f t="shared" si="14"/>
        <v>0</v>
      </c>
      <c r="H70" s="137">
        <f t="shared" si="15"/>
        <v>0</v>
      </c>
      <c r="I70" s="137">
        <f t="shared" si="16"/>
        <v>0</v>
      </c>
    </row>
    <row r="71" spans="1:9">
      <c r="A71" s="18"/>
      <c r="B71" s="2"/>
      <c r="C71" s="2"/>
      <c r="D71" s="2"/>
      <c r="E71" s="2"/>
      <c r="F71" s="137">
        <f t="shared" si="13"/>
        <v>0</v>
      </c>
      <c r="G71" s="137">
        <f t="shared" si="14"/>
        <v>0</v>
      </c>
      <c r="H71" s="137">
        <f t="shared" si="15"/>
        <v>0</v>
      </c>
      <c r="I71" s="137">
        <f t="shared" si="16"/>
        <v>0</v>
      </c>
    </row>
    <row r="72" spans="1:9">
      <c r="A72" s="18"/>
      <c r="B72" s="2"/>
      <c r="C72" s="2"/>
      <c r="D72" s="2"/>
      <c r="E72" s="2"/>
      <c r="F72" s="137">
        <f t="shared" si="13"/>
        <v>0</v>
      </c>
      <c r="G72" s="137">
        <f t="shared" si="14"/>
        <v>0</v>
      </c>
      <c r="H72" s="137">
        <f t="shared" si="15"/>
        <v>0</v>
      </c>
      <c r="I72" s="137">
        <f t="shared" si="16"/>
        <v>0</v>
      </c>
    </row>
    <row r="73" spans="1:9">
      <c r="A73" s="18"/>
      <c r="B73" s="2"/>
      <c r="C73" s="2"/>
      <c r="D73" s="2"/>
      <c r="E73" s="2"/>
      <c r="F73" s="137">
        <f t="shared" si="13"/>
        <v>0</v>
      </c>
      <c r="G73" s="137">
        <f t="shared" si="14"/>
        <v>0</v>
      </c>
      <c r="H73" s="137">
        <f t="shared" si="15"/>
        <v>0</v>
      </c>
      <c r="I73" s="137">
        <f t="shared" si="16"/>
        <v>0</v>
      </c>
    </row>
    <row r="74" spans="1:9">
      <c r="A74" s="18"/>
      <c r="B74" s="2"/>
      <c r="C74" s="2"/>
      <c r="D74" s="2"/>
      <c r="E74" s="2"/>
      <c r="F74" s="137">
        <f t="shared" si="13"/>
        <v>0</v>
      </c>
      <c r="G74" s="137">
        <f t="shared" si="14"/>
        <v>0</v>
      </c>
      <c r="H74" s="137">
        <f t="shared" si="15"/>
        <v>0</v>
      </c>
      <c r="I74" s="137">
        <f t="shared" si="16"/>
        <v>0</v>
      </c>
    </row>
    <row r="75" spans="1:9">
      <c r="A75" s="18"/>
      <c r="B75" s="2"/>
      <c r="C75" s="2"/>
      <c r="D75" s="2"/>
      <c r="E75" s="2"/>
      <c r="F75" s="137">
        <f t="shared" si="13"/>
        <v>0</v>
      </c>
      <c r="G75" s="137">
        <f t="shared" si="14"/>
        <v>0</v>
      </c>
      <c r="H75" s="137">
        <f t="shared" si="15"/>
        <v>0</v>
      </c>
      <c r="I75" s="137">
        <f t="shared" si="16"/>
        <v>0</v>
      </c>
    </row>
    <row r="76" spans="1:9">
      <c r="A76" s="18"/>
      <c r="B76" s="2"/>
      <c r="C76" s="2"/>
      <c r="D76" s="2"/>
      <c r="E76" s="2"/>
      <c r="F76" s="137">
        <f t="shared" si="13"/>
        <v>0</v>
      </c>
      <c r="G76" s="137">
        <f t="shared" si="14"/>
        <v>0</v>
      </c>
      <c r="H76" s="137">
        <f t="shared" si="15"/>
        <v>0</v>
      </c>
      <c r="I76" s="137">
        <f t="shared" si="16"/>
        <v>0</v>
      </c>
    </row>
    <row r="77" spans="1:9">
      <c r="A77" s="18"/>
      <c r="B77" s="2"/>
      <c r="C77" s="2"/>
      <c r="D77" s="2"/>
      <c r="E77" s="2"/>
      <c r="F77" s="137">
        <f t="shared" ref="F77:G87" si="17">+IFERROR(B77/(C15+C46),0)*100</f>
        <v>0</v>
      </c>
      <c r="G77" s="137">
        <f t="shared" si="17"/>
        <v>0</v>
      </c>
      <c r="H77" s="137">
        <f t="shared" si="15"/>
        <v>0</v>
      </c>
      <c r="I77" s="137">
        <f t="shared" si="16"/>
        <v>0</v>
      </c>
    </row>
    <row r="78" spans="1:9">
      <c r="A78" s="18"/>
      <c r="B78" s="2"/>
      <c r="C78" s="2"/>
      <c r="D78" s="2"/>
      <c r="E78" s="2"/>
      <c r="F78" s="137">
        <f t="shared" si="17"/>
        <v>0</v>
      </c>
      <c r="G78" s="137">
        <f t="shared" si="17"/>
        <v>0</v>
      </c>
      <c r="H78" s="137">
        <f t="shared" ref="H78:H93" si="18">+IFERROR(D78/(E16+E47),0)*100</f>
        <v>0</v>
      </c>
      <c r="I78" s="137">
        <f t="shared" ref="I78:I93" si="19">+IFERROR(E78/(F16+F47),0)*100</f>
        <v>0</v>
      </c>
    </row>
    <row r="79" spans="1:9">
      <c r="A79" s="18"/>
      <c r="B79" s="2"/>
      <c r="C79" s="2"/>
      <c r="D79" s="2"/>
      <c r="E79" s="2"/>
      <c r="F79" s="137">
        <f t="shared" si="17"/>
        <v>0</v>
      </c>
      <c r="G79" s="137">
        <f t="shared" si="17"/>
        <v>0</v>
      </c>
      <c r="H79" s="137">
        <f t="shared" si="18"/>
        <v>0</v>
      </c>
      <c r="I79" s="137">
        <f t="shared" si="19"/>
        <v>0</v>
      </c>
    </row>
    <row r="80" spans="1:9">
      <c r="A80" s="18"/>
      <c r="B80" s="2"/>
      <c r="C80" s="2"/>
      <c r="D80" s="2"/>
      <c r="E80" s="2"/>
      <c r="F80" s="137">
        <f t="shared" si="17"/>
        <v>0</v>
      </c>
      <c r="G80" s="137">
        <f t="shared" si="17"/>
        <v>0</v>
      </c>
      <c r="H80" s="137">
        <f t="shared" si="18"/>
        <v>0</v>
      </c>
      <c r="I80" s="137">
        <f t="shared" si="19"/>
        <v>0</v>
      </c>
    </row>
    <row r="81" spans="1:9">
      <c r="A81" s="18"/>
      <c r="B81" s="2"/>
      <c r="C81" s="2"/>
      <c r="D81" s="2"/>
      <c r="E81" s="2"/>
      <c r="F81" s="137">
        <f t="shared" si="17"/>
        <v>0</v>
      </c>
      <c r="G81" s="137">
        <f t="shared" si="17"/>
        <v>0</v>
      </c>
      <c r="H81" s="137">
        <f t="shared" si="18"/>
        <v>0</v>
      </c>
      <c r="I81" s="137">
        <f t="shared" si="19"/>
        <v>0</v>
      </c>
    </row>
    <row r="82" spans="1:9">
      <c r="A82" s="18"/>
      <c r="B82" s="2"/>
      <c r="C82" s="2"/>
      <c r="D82" s="2"/>
      <c r="E82" s="2"/>
      <c r="F82" s="137">
        <f t="shared" si="17"/>
        <v>0</v>
      </c>
      <c r="G82" s="137">
        <f t="shared" si="17"/>
        <v>0</v>
      </c>
      <c r="H82" s="137">
        <f t="shared" si="18"/>
        <v>0</v>
      </c>
      <c r="I82" s="137">
        <f t="shared" si="19"/>
        <v>0</v>
      </c>
    </row>
    <row r="83" spans="1:9">
      <c r="A83" s="18"/>
      <c r="B83" s="2"/>
      <c r="C83" s="2"/>
      <c r="D83" s="2"/>
      <c r="E83" s="2"/>
      <c r="F83" s="137">
        <f t="shared" si="17"/>
        <v>0</v>
      </c>
      <c r="G83" s="137">
        <f t="shared" si="17"/>
        <v>0</v>
      </c>
      <c r="H83" s="137">
        <f t="shared" si="18"/>
        <v>0</v>
      </c>
      <c r="I83" s="137">
        <f t="shared" si="19"/>
        <v>0</v>
      </c>
    </row>
    <row r="84" spans="1:9">
      <c r="A84" s="18"/>
      <c r="B84" s="2"/>
      <c r="C84" s="2"/>
      <c r="D84" s="2"/>
      <c r="E84" s="2"/>
      <c r="F84" s="137">
        <f t="shared" si="17"/>
        <v>0</v>
      </c>
      <c r="G84" s="137">
        <f t="shared" si="17"/>
        <v>0</v>
      </c>
      <c r="H84" s="137">
        <f t="shared" si="18"/>
        <v>0</v>
      </c>
      <c r="I84" s="137">
        <f t="shared" si="19"/>
        <v>0</v>
      </c>
    </row>
    <row r="85" spans="1:9">
      <c r="A85" s="18"/>
      <c r="B85" s="2"/>
      <c r="C85" s="2"/>
      <c r="D85" s="2"/>
      <c r="E85" s="2"/>
      <c r="F85" s="137">
        <f t="shared" si="17"/>
        <v>0</v>
      </c>
      <c r="G85" s="137">
        <f t="shared" si="17"/>
        <v>0</v>
      </c>
      <c r="H85" s="137">
        <f t="shared" si="18"/>
        <v>0</v>
      </c>
      <c r="I85" s="137">
        <f t="shared" si="19"/>
        <v>0</v>
      </c>
    </row>
    <row r="86" spans="1:9">
      <c r="A86" s="18"/>
      <c r="B86" s="2"/>
      <c r="C86" s="2"/>
      <c r="D86" s="2"/>
      <c r="E86" s="2"/>
      <c r="F86" s="137">
        <f t="shared" si="17"/>
        <v>0</v>
      </c>
      <c r="G86" s="137">
        <f t="shared" si="17"/>
        <v>0</v>
      </c>
      <c r="H86" s="137">
        <f t="shared" si="18"/>
        <v>0</v>
      </c>
      <c r="I86" s="137">
        <f t="shared" si="19"/>
        <v>0</v>
      </c>
    </row>
    <row r="87" spans="1:9">
      <c r="A87" s="18"/>
      <c r="B87" s="2"/>
      <c r="C87" s="2"/>
      <c r="D87" s="2"/>
      <c r="E87" s="2"/>
      <c r="F87" s="137">
        <f t="shared" si="17"/>
        <v>0</v>
      </c>
      <c r="G87" s="137">
        <f t="shared" si="17"/>
        <v>0</v>
      </c>
      <c r="H87" s="137">
        <f t="shared" si="18"/>
        <v>0</v>
      </c>
      <c r="I87" s="137">
        <f t="shared" si="19"/>
        <v>0</v>
      </c>
    </row>
    <row r="88" spans="1:9">
      <c r="A88" s="18"/>
      <c r="B88" s="2"/>
      <c r="C88" s="2"/>
      <c r="D88" s="2"/>
      <c r="E88" s="2"/>
      <c r="F88" s="137">
        <f t="shared" ref="F88:G92" si="20">+IFERROR(B88/(C26+C57),0)*100</f>
        <v>0</v>
      </c>
      <c r="G88" s="137">
        <f t="shared" si="20"/>
        <v>0</v>
      </c>
      <c r="H88" s="137">
        <f t="shared" si="18"/>
        <v>0</v>
      </c>
      <c r="I88" s="137">
        <f t="shared" si="19"/>
        <v>0</v>
      </c>
    </row>
    <row r="89" spans="1:9">
      <c r="A89" s="18"/>
      <c r="B89" s="2"/>
      <c r="C89" s="2"/>
      <c r="D89" s="2"/>
      <c r="E89" s="2"/>
      <c r="F89" s="137">
        <f t="shared" si="20"/>
        <v>0</v>
      </c>
      <c r="G89" s="137">
        <f t="shared" si="20"/>
        <v>0</v>
      </c>
      <c r="H89" s="137">
        <f t="shared" si="18"/>
        <v>0</v>
      </c>
      <c r="I89" s="137">
        <f t="shared" si="19"/>
        <v>0</v>
      </c>
    </row>
    <row r="90" spans="1:9">
      <c r="A90" s="18"/>
      <c r="B90" s="2"/>
      <c r="C90" s="2"/>
      <c r="D90" s="2"/>
      <c r="E90" s="2"/>
      <c r="F90" s="137">
        <f t="shared" si="20"/>
        <v>0</v>
      </c>
      <c r="G90" s="137">
        <f t="shared" si="20"/>
        <v>0</v>
      </c>
      <c r="H90" s="137">
        <f t="shared" si="18"/>
        <v>0</v>
      </c>
      <c r="I90" s="137">
        <f t="shared" si="19"/>
        <v>0</v>
      </c>
    </row>
    <row r="91" spans="1:9">
      <c r="A91" s="18"/>
      <c r="B91" s="2"/>
      <c r="C91" s="2"/>
      <c r="D91" s="2"/>
      <c r="E91" s="2"/>
      <c r="F91" s="137">
        <f t="shared" si="20"/>
        <v>0</v>
      </c>
      <c r="G91" s="137">
        <f t="shared" si="20"/>
        <v>0</v>
      </c>
      <c r="H91" s="137">
        <f t="shared" si="18"/>
        <v>0</v>
      </c>
      <c r="I91" s="137">
        <f t="shared" si="19"/>
        <v>0</v>
      </c>
    </row>
    <row r="92" spans="1:9">
      <c r="A92" s="40"/>
      <c r="B92" s="2"/>
      <c r="C92" s="2"/>
      <c r="D92" s="2"/>
      <c r="E92" s="2"/>
      <c r="F92" s="137">
        <f t="shared" si="20"/>
        <v>0</v>
      </c>
      <c r="G92" s="137">
        <f t="shared" si="20"/>
        <v>0</v>
      </c>
      <c r="H92" s="137">
        <f t="shared" si="18"/>
        <v>0</v>
      </c>
      <c r="I92" s="137">
        <f t="shared" si="19"/>
        <v>0</v>
      </c>
    </row>
    <row r="93" spans="1:9">
      <c r="A93" s="133" t="s">
        <v>56</v>
      </c>
      <c r="B93" s="49">
        <f>+SUM(B66:B92)</f>
        <v>117</v>
      </c>
      <c r="C93" s="49">
        <f>+SUM(C66:C92)</f>
        <v>0</v>
      </c>
      <c r="D93" s="49">
        <f>+SUM(D66:D92)</f>
        <v>117</v>
      </c>
      <c r="E93" s="49">
        <f>+SUM(E66:E92)</f>
        <v>103</v>
      </c>
      <c r="F93" s="137">
        <f>+IFERROR(B93/(C31+C62),0)*100</f>
        <v>17.835365853658537</v>
      </c>
      <c r="G93" s="137">
        <f>+IFERROR(C93/(D31+D62),0)*100</f>
        <v>0</v>
      </c>
      <c r="H93" s="137">
        <f t="shared" si="18"/>
        <v>18.027734976887519</v>
      </c>
      <c r="I93" s="137">
        <f t="shared" si="19"/>
        <v>20.315581854043394</v>
      </c>
    </row>
    <row r="94" spans="1:9">
      <c r="A94" s="22"/>
      <c r="B94" s="7"/>
      <c r="C94" s="7"/>
      <c r="D94" s="7"/>
      <c r="I94" s="7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K132"/>
  <sheetViews>
    <sheetView view="pageBreakPreview" topLeftCell="A82" zoomScale="60" workbookViewId="0">
      <selection activeCell="E104" sqref="E104"/>
    </sheetView>
  </sheetViews>
  <sheetFormatPr defaultRowHeight="15.75"/>
  <cols>
    <col min="1" max="1" width="24.125" customWidth="1"/>
    <col min="2" max="10" width="10.625" customWidth="1"/>
  </cols>
  <sheetData>
    <row r="1" spans="1:10" ht="20.25">
      <c r="A1" s="373" t="s">
        <v>106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6.5" thickBot="1">
      <c r="A2" s="385" t="s">
        <v>54</v>
      </c>
      <c r="B2" s="385"/>
      <c r="C2" s="385"/>
      <c r="D2" s="385"/>
      <c r="E2" s="385"/>
      <c r="F2" s="385"/>
      <c r="G2" s="385"/>
      <c r="H2" s="385"/>
      <c r="I2" s="385"/>
      <c r="J2" s="385"/>
    </row>
    <row r="3" spans="1:10" ht="32.25" thickBot="1">
      <c r="A3" s="77" t="s">
        <v>91</v>
      </c>
      <c r="B3" s="78" t="s">
        <v>92</v>
      </c>
      <c r="C3" s="78" t="s">
        <v>93</v>
      </c>
      <c r="D3" s="79" t="s">
        <v>94</v>
      </c>
      <c r="E3" s="79" t="s">
        <v>95</v>
      </c>
      <c r="F3" s="79" t="s">
        <v>96</v>
      </c>
      <c r="G3" s="80" t="s">
        <v>97</v>
      </c>
      <c r="H3" s="80" t="s">
        <v>98</v>
      </c>
      <c r="I3" s="80" t="s">
        <v>99</v>
      </c>
      <c r="J3" s="81" t="s">
        <v>100</v>
      </c>
    </row>
    <row r="4" spans="1:10" ht="30">
      <c r="A4" s="32" t="s">
        <v>281</v>
      </c>
      <c r="B4" s="76"/>
      <c r="C4" s="76">
        <v>398</v>
      </c>
      <c r="D4" s="76"/>
      <c r="E4" s="76">
        <v>398</v>
      </c>
      <c r="F4" s="76">
        <v>250</v>
      </c>
      <c r="G4" s="134">
        <f>IFERROR(C4/B4,0)</f>
        <v>0</v>
      </c>
      <c r="H4" s="134">
        <f>IFERROR(E4/D4,0)</f>
        <v>0</v>
      </c>
      <c r="I4" s="134">
        <f>IFERROR(F4/E4,0)</f>
        <v>0.62814070351758799</v>
      </c>
      <c r="J4" s="134">
        <f>IFERROR(F4/B4,0)</f>
        <v>0</v>
      </c>
    </row>
    <row r="5" spans="1:10">
      <c r="A5" s="18" t="s">
        <v>282</v>
      </c>
      <c r="B5" s="2"/>
      <c r="C5" s="2">
        <v>135</v>
      </c>
      <c r="D5" s="2"/>
      <c r="E5" s="2">
        <v>135</v>
      </c>
      <c r="F5" s="2">
        <v>77</v>
      </c>
      <c r="G5" s="135">
        <f t="shared" ref="G5:G27" si="0">IFERROR(C5/B5,0)</f>
        <v>0</v>
      </c>
      <c r="H5" s="135">
        <f t="shared" ref="H5:H27" si="1">IFERROR(E5/D5,0)</f>
        <v>0</v>
      </c>
      <c r="I5" s="135">
        <f t="shared" ref="I5:I27" si="2">IFERROR(F5/E5,0)</f>
        <v>0.57037037037037042</v>
      </c>
      <c r="J5" s="135">
        <f t="shared" ref="J5:J27" si="3">IFERROR(F5/B5,0)</f>
        <v>0</v>
      </c>
    </row>
    <row r="6" spans="1:10">
      <c r="A6" s="18"/>
      <c r="B6" s="2"/>
      <c r="C6" s="2"/>
      <c r="D6" s="2"/>
      <c r="E6" s="2"/>
      <c r="F6" s="2"/>
      <c r="G6" s="135">
        <f t="shared" si="0"/>
        <v>0</v>
      </c>
      <c r="H6" s="135">
        <f t="shared" si="1"/>
        <v>0</v>
      </c>
      <c r="I6" s="135">
        <f t="shared" si="2"/>
        <v>0</v>
      </c>
      <c r="J6" s="135">
        <f t="shared" si="3"/>
        <v>0</v>
      </c>
    </row>
    <row r="7" spans="1:10">
      <c r="A7" s="18"/>
      <c r="B7" s="2"/>
      <c r="C7" s="2"/>
      <c r="D7" s="2"/>
      <c r="E7" s="2"/>
      <c r="F7" s="2"/>
      <c r="G7" s="135">
        <f t="shared" si="0"/>
        <v>0</v>
      </c>
      <c r="H7" s="135">
        <f t="shared" si="1"/>
        <v>0</v>
      </c>
      <c r="I7" s="135">
        <f t="shared" si="2"/>
        <v>0</v>
      </c>
      <c r="J7" s="135">
        <f t="shared" si="3"/>
        <v>0</v>
      </c>
    </row>
    <row r="8" spans="1:10">
      <c r="A8" s="18"/>
      <c r="B8" s="2"/>
      <c r="C8" s="2"/>
      <c r="D8" s="2"/>
      <c r="E8" s="2"/>
      <c r="F8" s="2"/>
      <c r="G8" s="135">
        <f t="shared" si="0"/>
        <v>0</v>
      </c>
      <c r="H8" s="135">
        <f t="shared" si="1"/>
        <v>0</v>
      </c>
      <c r="I8" s="135">
        <f t="shared" si="2"/>
        <v>0</v>
      </c>
      <c r="J8" s="135">
        <f t="shared" si="3"/>
        <v>0</v>
      </c>
    </row>
    <row r="9" spans="1:10">
      <c r="A9" s="18"/>
      <c r="B9" s="2"/>
      <c r="C9" s="2"/>
      <c r="D9" s="2"/>
      <c r="E9" s="2"/>
      <c r="F9" s="2"/>
      <c r="G9" s="135">
        <f t="shared" si="0"/>
        <v>0</v>
      </c>
      <c r="H9" s="135">
        <f t="shared" si="1"/>
        <v>0</v>
      </c>
      <c r="I9" s="135">
        <f t="shared" si="2"/>
        <v>0</v>
      </c>
      <c r="J9" s="135">
        <f t="shared" si="3"/>
        <v>0</v>
      </c>
    </row>
    <row r="10" spans="1:10">
      <c r="A10" s="18"/>
      <c r="B10" s="2"/>
      <c r="C10" s="2"/>
      <c r="D10" s="2"/>
      <c r="E10" s="2"/>
      <c r="F10" s="2"/>
      <c r="G10" s="135">
        <f t="shared" si="0"/>
        <v>0</v>
      </c>
      <c r="H10" s="135">
        <f t="shared" si="1"/>
        <v>0</v>
      </c>
      <c r="I10" s="135">
        <f t="shared" si="2"/>
        <v>0</v>
      </c>
      <c r="J10" s="135">
        <f t="shared" si="3"/>
        <v>0</v>
      </c>
    </row>
    <row r="11" spans="1:10">
      <c r="A11" s="18"/>
      <c r="B11" s="2"/>
      <c r="C11" s="2"/>
      <c r="D11" s="2"/>
      <c r="E11" s="2"/>
      <c r="F11" s="2"/>
      <c r="G11" s="135">
        <f t="shared" si="0"/>
        <v>0</v>
      </c>
      <c r="H11" s="135">
        <f t="shared" si="1"/>
        <v>0</v>
      </c>
      <c r="I11" s="135">
        <f t="shared" si="2"/>
        <v>0</v>
      </c>
      <c r="J11" s="135">
        <f t="shared" si="3"/>
        <v>0</v>
      </c>
    </row>
    <row r="12" spans="1:10">
      <c r="A12" s="18"/>
      <c r="B12" s="52"/>
      <c r="C12" s="52"/>
      <c r="D12" s="52"/>
      <c r="E12" s="52"/>
      <c r="F12" s="52"/>
      <c r="G12" s="135">
        <f t="shared" si="0"/>
        <v>0</v>
      </c>
      <c r="H12" s="135">
        <f t="shared" si="1"/>
        <v>0</v>
      </c>
      <c r="I12" s="135">
        <f t="shared" si="2"/>
        <v>0</v>
      </c>
      <c r="J12" s="135">
        <f t="shared" si="3"/>
        <v>0</v>
      </c>
    </row>
    <row r="13" spans="1:10">
      <c r="A13" s="18"/>
      <c r="B13" s="40"/>
      <c r="C13" s="40"/>
      <c r="D13" s="52"/>
      <c r="E13" s="52"/>
      <c r="F13" s="52"/>
      <c r="G13" s="135">
        <f t="shared" si="0"/>
        <v>0</v>
      </c>
      <c r="H13" s="135">
        <f t="shared" si="1"/>
        <v>0</v>
      </c>
      <c r="I13" s="135">
        <f t="shared" si="2"/>
        <v>0</v>
      </c>
      <c r="J13" s="135">
        <f t="shared" si="3"/>
        <v>0</v>
      </c>
    </row>
    <row r="14" spans="1:10">
      <c r="A14" s="18"/>
      <c r="B14" s="2"/>
      <c r="C14" s="2"/>
      <c r="D14" s="2"/>
      <c r="E14" s="2"/>
      <c r="F14" s="2"/>
      <c r="G14" s="135">
        <f t="shared" si="0"/>
        <v>0</v>
      </c>
      <c r="H14" s="135">
        <f t="shared" si="1"/>
        <v>0</v>
      </c>
      <c r="I14" s="135">
        <f t="shared" si="2"/>
        <v>0</v>
      </c>
      <c r="J14" s="135">
        <f t="shared" si="3"/>
        <v>0</v>
      </c>
    </row>
    <row r="15" spans="1:10">
      <c r="A15" s="18"/>
      <c r="B15" s="2"/>
      <c r="C15" s="2"/>
      <c r="D15" s="2"/>
      <c r="E15" s="2"/>
      <c r="F15" s="2"/>
      <c r="G15" s="135">
        <f t="shared" si="0"/>
        <v>0</v>
      </c>
      <c r="H15" s="135">
        <f t="shared" si="1"/>
        <v>0</v>
      </c>
      <c r="I15" s="135">
        <f t="shared" si="2"/>
        <v>0</v>
      </c>
      <c r="J15" s="135">
        <f t="shared" si="3"/>
        <v>0</v>
      </c>
    </row>
    <row r="16" spans="1:10">
      <c r="A16" s="18"/>
      <c r="B16" s="2"/>
      <c r="C16" s="2"/>
      <c r="D16" s="2"/>
      <c r="E16" s="2"/>
      <c r="F16" s="2"/>
      <c r="G16" s="135">
        <f t="shared" si="0"/>
        <v>0</v>
      </c>
      <c r="H16" s="135">
        <f t="shared" si="1"/>
        <v>0</v>
      </c>
      <c r="I16" s="135">
        <f t="shared" si="2"/>
        <v>0</v>
      </c>
      <c r="J16" s="135">
        <f t="shared" si="3"/>
        <v>0</v>
      </c>
    </row>
    <row r="17" spans="1:11">
      <c r="A17" s="18"/>
      <c r="B17" s="2"/>
      <c r="C17" s="2"/>
      <c r="D17" s="2"/>
      <c r="E17" s="2"/>
      <c r="F17" s="2"/>
      <c r="G17" s="135">
        <f t="shared" si="0"/>
        <v>0</v>
      </c>
      <c r="H17" s="135">
        <f t="shared" si="1"/>
        <v>0</v>
      </c>
      <c r="I17" s="135">
        <f t="shared" si="2"/>
        <v>0</v>
      </c>
      <c r="J17" s="135">
        <f t="shared" si="3"/>
        <v>0</v>
      </c>
    </row>
    <row r="18" spans="1:11">
      <c r="A18" s="18"/>
      <c r="B18" s="2"/>
      <c r="C18" s="2"/>
      <c r="D18" s="2"/>
      <c r="E18" s="2"/>
      <c r="F18" s="2"/>
      <c r="G18" s="135">
        <f t="shared" si="0"/>
        <v>0</v>
      </c>
      <c r="H18" s="135">
        <f t="shared" si="1"/>
        <v>0</v>
      </c>
      <c r="I18" s="135">
        <f t="shared" si="2"/>
        <v>0</v>
      </c>
      <c r="J18" s="135">
        <f t="shared" si="3"/>
        <v>0</v>
      </c>
    </row>
    <row r="19" spans="1:11">
      <c r="A19" s="18"/>
      <c r="B19" s="2"/>
      <c r="C19" s="2"/>
      <c r="D19" s="2"/>
      <c r="E19" s="2"/>
      <c r="F19" s="2"/>
      <c r="G19" s="135">
        <f t="shared" si="0"/>
        <v>0</v>
      </c>
      <c r="H19" s="135">
        <f t="shared" si="1"/>
        <v>0</v>
      </c>
      <c r="I19" s="135">
        <f t="shared" si="2"/>
        <v>0</v>
      </c>
      <c r="J19" s="135">
        <f t="shared" si="3"/>
        <v>0</v>
      </c>
    </row>
    <row r="20" spans="1:11">
      <c r="A20" s="18"/>
      <c r="B20" s="2"/>
      <c r="C20" s="2"/>
      <c r="D20" s="2"/>
      <c r="E20" s="2"/>
      <c r="F20" s="2"/>
      <c r="G20" s="135">
        <f t="shared" si="0"/>
        <v>0</v>
      </c>
      <c r="H20" s="135">
        <f t="shared" si="1"/>
        <v>0</v>
      </c>
      <c r="I20" s="135">
        <f t="shared" si="2"/>
        <v>0</v>
      </c>
      <c r="J20" s="135">
        <f t="shared" si="3"/>
        <v>0</v>
      </c>
    </row>
    <row r="21" spans="1:11">
      <c r="A21" s="18"/>
      <c r="B21" s="2"/>
      <c r="C21" s="2"/>
      <c r="D21" s="2"/>
      <c r="E21" s="2"/>
      <c r="F21" s="2"/>
      <c r="G21" s="135">
        <f t="shared" si="0"/>
        <v>0</v>
      </c>
      <c r="H21" s="135">
        <f t="shared" si="1"/>
        <v>0</v>
      </c>
      <c r="I21" s="135">
        <f t="shared" si="2"/>
        <v>0</v>
      </c>
      <c r="J21" s="135">
        <f t="shared" si="3"/>
        <v>0</v>
      </c>
    </row>
    <row r="22" spans="1:11">
      <c r="A22" s="18"/>
      <c r="B22" s="2"/>
      <c r="C22" s="2"/>
      <c r="D22" s="2"/>
      <c r="E22" s="2"/>
      <c r="F22" s="2"/>
      <c r="G22" s="135">
        <f t="shared" si="0"/>
        <v>0</v>
      </c>
      <c r="H22" s="135">
        <f t="shared" si="1"/>
        <v>0</v>
      </c>
      <c r="I22" s="135">
        <f t="shared" si="2"/>
        <v>0</v>
      </c>
      <c r="J22" s="135">
        <f t="shared" si="3"/>
        <v>0</v>
      </c>
      <c r="K22" s="7"/>
    </row>
    <row r="23" spans="1:11">
      <c r="A23" s="18"/>
      <c r="B23" s="2"/>
      <c r="C23" s="2"/>
      <c r="D23" s="2"/>
      <c r="E23" s="2"/>
      <c r="F23" s="2"/>
      <c r="G23" s="135">
        <f t="shared" si="0"/>
        <v>0</v>
      </c>
      <c r="H23" s="135">
        <f t="shared" si="1"/>
        <v>0</v>
      </c>
      <c r="I23" s="135">
        <f t="shared" si="2"/>
        <v>0</v>
      </c>
      <c r="J23" s="135">
        <f t="shared" si="3"/>
        <v>0</v>
      </c>
      <c r="K23" s="7"/>
    </row>
    <row r="24" spans="1:11">
      <c r="A24" s="18"/>
      <c r="B24" s="2"/>
      <c r="C24" s="2"/>
      <c r="D24" s="2"/>
      <c r="E24" s="2"/>
      <c r="F24" s="2"/>
      <c r="G24" s="135">
        <f t="shared" si="0"/>
        <v>0</v>
      </c>
      <c r="H24" s="135">
        <f t="shared" si="1"/>
        <v>0</v>
      </c>
      <c r="I24" s="135">
        <f t="shared" si="2"/>
        <v>0</v>
      </c>
      <c r="J24" s="135">
        <f t="shared" si="3"/>
        <v>0</v>
      </c>
      <c r="K24" s="7"/>
    </row>
    <row r="25" spans="1:11">
      <c r="A25" s="18"/>
      <c r="B25" s="2"/>
      <c r="C25" s="2"/>
      <c r="D25" s="2"/>
      <c r="E25" s="2"/>
      <c r="F25" s="2"/>
      <c r="G25" s="135">
        <f t="shared" si="0"/>
        <v>0</v>
      </c>
      <c r="H25" s="135">
        <f t="shared" si="1"/>
        <v>0</v>
      </c>
      <c r="I25" s="135">
        <f t="shared" si="2"/>
        <v>0</v>
      </c>
      <c r="J25" s="135">
        <f t="shared" si="3"/>
        <v>0</v>
      </c>
      <c r="K25" s="7"/>
    </row>
    <row r="26" spans="1:11">
      <c r="A26" s="18"/>
      <c r="B26" s="2"/>
      <c r="C26" s="2"/>
      <c r="D26" s="2"/>
      <c r="E26" s="2"/>
      <c r="F26" s="2"/>
      <c r="G26" s="135">
        <f t="shared" si="0"/>
        <v>0</v>
      </c>
      <c r="H26" s="135">
        <f t="shared" si="1"/>
        <v>0</v>
      </c>
      <c r="I26" s="135">
        <f t="shared" si="2"/>
        <v>0</v>
      </c>
      <c r="J26" s="135">
        <f t="shared" si="3"/>
        <v>0</v>
      </c>
      <c r="K26" s="7"/>
    </row>
    <row r="27" spans="1:11">
      <c r="A27" s="18"/>
      <c r="B27" s="2"/>
      <c r="C27" s="2"/>
      <c r="D27" s="2"/>
      <c r="E27" s="2"/>
      <c r="F27" s="2"/>
      <c r="G27" s="135">
        <f t="shared" si="0"/>
        <v>0</v>
      </c>
      <c r="H27" s="135">
        <f t="shared" si="1"/>
        <v>0</v>
      </c>
      <c r="I27" s="135">
        <f t="shared" si="2"/>
        <v>0</v>
      </c>
      <c r="J27" s="135">
        <f t="shared" si="3"/>
        <v>0</v>
      </c>
      <c r="K27" s="7"/>
    </row>
    <row r="28" spans="1:11">
      <c r="A28" s="18"/>
      <c r="B28" s="2"/>
      <c r="C28" s="2"/>
      <c r="D28" s="2"/>
      <c r="E28" s="2"/>
      <c r="F28" s="2"/>
      <c r="G28" s="135">
        <f>IFERROR(C28/B28,0)</f>
        <v>0</v>
      </c>
      <c r="H28" s="135">
        <f t="shared" ref="H28:I31" si="4">IFERROR(E28/D28,0)</f>
        <v>0</v>
      </c>
      <c r="I28" s="135">
        <f t="shared" si="4"/>
        <v>0</v>
      </c>
      <c r="J28" s="135">
        <f>IFERROR(F28/B28,0)</f>
        <v>0</v>
      </c>
      <c r="K28" s="7"/>
    </row>
    <row r="29" spans="1:11">
      <c r="A29" s="18"/>
      <c r="B29" s="2"/>
      <c r="C29" s="2"/>
      <c r="D29" s="2"/>
      <c r="E29" s="2"/>
      <c r="F29" s="2"/>
      <c r="G29" s="135">
        <f>IFERROR(C29/B29,0)</f>
        <v>0</v>
      </c>
      <c r="H29" s="135">
        <f t="shared" si="4"/>
        <v>0</v>
      </c>
      <c r="I29" s="135">
        <f t="shared" si="4"/>
        <v>0</v>
      </c>
      <c r="J29" s="135">
        <f>IFERROR(F29/B29,0)</f>
        <v>0</v>
      </c>
      <c r="K29" s="7"/>
    </row>
    <row r="30" spans="1:11">
      <c r="A30" s="40"/>
      <c r="B30" s="52"/>
      <c r="C30" s="52"/>
      <c r="D30" s="52"/>
      <c r="E30" s="52"/>
      <c r="F30" s="52"/>
      <c r="G30" s="135">
        <f>IFERROR(C30/B30,0)</f>
        <v>0</v>
      </c>
      <c r="H30" s="135">
        <f t="shared" si="4"/>
        <v>0</v>
      </c>
      <c r="I30" s="135">
        <f t="shared" si="4"/>
        <v>0</v>
      </c>
      <c r="J30" s="135">
        <f>IFERROR(F30/B30,0)</f>
        <v>0</v>
      </c>
    </row>
    <row r="31" spans="1:11">
      <c r="A31" s="133" t="s">
        <v>56</v>
      </c>
      <c r="B31" s="50">
        <f>SUM(B4:B30)</f>
        <v>0</v>
      </c>
      <c r="C31" s="50">
        <f>SUM(C4:C30)</f>
        <v>533</v>
      </c>
      <c r="D31" s="50">
        <f>SUM(D4:D30)</f>
        <v>0</v>
      </c>
      <c r="E31" s="50">
        <f>SUM(E4:E30)</f>
        <v>533</v>
      </c>
      <c r="F31" s="50">
        <f>SUM(F4:F30)</f>
        <v>327</v>
      </c>
      <c r="G31" s="135">
        <f>IFERROR(C31/B31,0)</f>
        <v>0</v>
      </c>
      <c r="H31" s="135">
        <f t="shared" si="4"/>
        <v>0</v>
      </c>
      <c r="I31" s="135">
        <f t="shared" si="4"/>
        <v>0.61350844277673544</v>
      </c>
      <c r="J31" s="135">
        <f>IFERROR(F31/B31,0)</f>
        <v>0</v>
      </c>
    </row>
    <row r="32" spans="1:11">
      <c r="A32" s="41"/>
      <c r="B32" s="7"/>
      <c r="C32" s="7"/>
      <c r="D32" s="7"/>
      <c r="E32" s="7"/>
      <c r="F32" s="7"/>
      <c r="G32" s="7"/>
      <c r="H32" s="7"/>
      <c r="J32" s="7"/>
    </row>
    <row r="33" spans="1:10" ht="16.5" thickBot="1">
      <c r="A33" s="385" t="s">
        <v>55</v>
      </c>
      <c r="B33" s="386"/>
      <c r="C33" s="386"/>
      <c r="D33" s="386"/>
      <c r="E33" s="386"/>
      <c r="F33" s="386"/>
      <c r="G33" s="386"/>
      <c r="H33" s="386"/>
      <c r="I33" s="386"/>
      <c r="J33" s="386"/>
    </row>
    <row r="34" spans="1:10" ht="32.25" thickBot="1">
      <c r="A34" s="77" t="s">
        <v>91</v>
      </c>
      <c r="B34" s="78" t="s">
        <v>92</v>
      </c>
      <c r="C34" s="78" t="s">
        <v>93</v>
      </c>
      <c r="D34" s="79" t="s">
        <v>94</v>
      </c>
      <c r="E34" s="79" t="s">
        <v>95</v>
      </c>
      <c r="F34" s="79" t="s">
        <v>96</v>
      </c>
      <c r="G34" s="93" t="s">
        <v>97</v>
      </c>
      <c r="H34" s="93" t="s">
        <v>98</v>
      </c>
      <c r="I34" s="93" t="s">
        <v>99</v>
      </c>
      <c r="J34" s="94" t="s">
        <v>100</v>
      </c>
    </row>
    <row r="35" spans="1:10" ht="30">
      <c r="A35" s="32" t="s">
        <v>281</v>
      </c>
      <c r="B35" s="76"/>
      <c r="C35" s="76">
        <v>120</v>
      </c>
      <c r="D35" s="76"/>
      <c r="E35" s="76">
        <v>120</v>
      </c>
      <c r="F35" s="76">
        <v>67</v>
      </c>
      <c r="G35" s="134">
        <f>IFERROR(C35/B35,0)</f>
        <v>0</v>
      </c>
      <c r="H35" s="134">
        <f>IFERROR(E35/D35,0)</f>
        <v>0</v>
      </c>
      <c r="I35" s="134">
        <f>IFERROR(F35/E35,0)</f>
        <v>0.55833333333333335</v>
      </c>
      <c r="J35" s="134">
        <f>IFERROR(F35/B35,0)</f>
        <v>0</v>
      </c>
    </row>
    <row r="36" spans="1:10">
      <c r="A36" s="18" t="s">
        <v>282</v>
      </c>
      <c r="B36" s="2"/>
      <c r="C36" s="2">
        <v>138</v>
      </c>
      <c r="D36" s="2"/>
      <c r="E36" s="2">
        <v>138</v>
      </c>
      <c r="F36" s="2">
        <v>77</v>
      </c>
      <c r="G36" s="135">
        <f t="shared" ref="G36:G47" si="5">IFERROR(C36/B36,0)</f>
        <v>0</v>
      </c>
      <c r="H36" s="135">
        <f t="shared" ref="H36:H47" si="6">IFERROR(E36/D36,0)</f>
        <v>0</v>
      </c>
      <c r="I36" s="135">
        <f t="shared" ref="I36:I47" si="7">IFERROR(F36/E36,0)</f>
        <v>0.55797101449275366</v>
      </c>
      <c r="J36" s="135">
        <f t="shared" ref="J36:J47" si="8">IFERROR(F36/B36,0)</f>
        <v>0</v>
      </c>
    </row>
    <row r="37" spans="1:10">
      <c r="A37" s="18"/>
      <c r="B37" s="2"/>
      <c r="C37" s="2"/>
      <c r="D37" s="2"/>
      <c r="E37" s="2"/>
      <c r="F37" s="2"/>
      <c r="G37" s="135">
        <f t="shared" si="5"/>
        <v>0</v>
      </c>
      <c r="H37" s="135">
        <f t="shared" si="6"/>
        <v>0</v>
      </c>
      <c r="I37" s="135">
        <f t="shared" si="7"/>
        <v>0</v>
      </c>
      <c r="J37" s="135">
        <f t="shared" si="8"/>
        <v>0</v>
      </c>
    </row>
    <row r="38" spans="1:10">
      <c r="A38" s="18"/>
      <c r="B38" s="2"/>
      <c r="C38" s="2"/>
      <c r="D38" s="2"/>
      <c r="E38" s="2"/>
      <c r="F38" s="2"/>
      <c r="G38" s="135">
        <f t="shared" si="5"/>
        <v>0</v>
      </c>
      <c r="H38" s="135">
        <f t="shared" si="6"/>
        <v>0</v>
      </c>
      <c r="I38" s="135">
        <f t="shared" si="7"/>
        <v>0</v>
      </c>
      <c r="J38" s="135">
        <f t="shared" si="8"/>
        <v>0</v>
      </c>
    </row>
    <row r="39" spans="1:10">
      <c r="A39" s="18"/>
      <c r="B39" s="2"/>
      <c r="C39" s="2"/>
      <c r="D39" s="2"/>
      <c r="E39" s="2"/>
      <c r="F39" s="2"/>
      <c r="G39" s="135">
        <f t="shared" si="5"/>
        <v>0</v>
      </c>
      <c r="H39" s="135">
        <f t="shared" si="6"/>
        <v>0</v>
      </c>
      <c r="I39" s="135">
        <f t="shared" si="7"/>
        <v>0</v>
      </c>
      <c r="J39" s="135">
        <f t="shared" si="8"/>
        <v>0</v>
      </c>
    </row>
    <row r="40" spans="1:10">
      <c r="A40" s="18"/>
      <c r="B40" s="2"/>
      <c r="C40" s="2"/>
      <c r="D40" s="2"/>
      <c r="E40" s="2"/>
      <c r="F40" s="2"/>
      <c r="G40" s="135">
        <f t="shared" si="5"/>
        <v>0</v>
      </c>
      <c r="H40" s="135">
        <f t="shared" si="6"/>
        <v>0</v>
      </c>
      <c r="I40" s="135">
        <f t="shared" si="7"/>
        <v>0</v>
      </c>
      <c r="J40" s="135">
        <f t="shared" si="8"/>
        <v>0</v>
      </c>
    </row>
    <row r="41" spans="1:10">
      <c r="A41" s="18"/>
      <c r="B41" s="2"/>
      <c r="C41" s="2"/>
      <c r="D41" s="2"/>
      <c r="E41" s="2"/>
      <c r="F41" s="2"/>
      <c r="G41" s="135">
        <f t="shared" si="5"/>
        <v>0</v>
      </c>
      <c r="H41" s="135">
        <f t="shared" si="6"/>
        <v>0</v>
      </c>
      <c r="I41" s="135">
        <f t="shared" si="7"/>
        <v>0</v>
      </c>
      <c r="J41" s="135">
        <f t="shared" si="8"/>
        <v>0</v>
      </c>
    </row>
    <row r="42" spans="1:10">
      <c r="A42" s="18"/>
      <c r="B42" s="2"/>
      <c r="C42" s="2"/>
      <c r="D42" s="2"/>
      <c r="E42" s="2"/>
      <c r="F42" s="2"/>
      <c r="G42" s="135">
        <f t="shared" si="5"/>
        <v>0</v>
      </c>
      <c r="H42" s="135">
        <f t="shared" si="6"/>
        <v>0</v>
      </c>
      <c r="I42" s="135">
        <f t="shared" si="7"/>
        <v>0</v>
      </c>
      <c r="J42" s="135">
        <f t="shared" si="8"/>
        <v>0</v>
      </c>
    </row>
    <row r="43" spans="1:10">
      <c r="A43" s="18"/>
      <c r="B43" s="52"/>
      <c r="C43" s="52"/>
      <c r="D43" s="52"/>
      <c r="E43" s="52"/>
      <c r="F43" s="52"/>
      <c r="G43" s="135">
        <f t="shared" si="5"/>
        <v>0</v>
      </c>
      <c r="H43" s="135">
        <f t="shared" si="6"/>
        <v>0</v>
      </c>
      <c r="I43" s="135">
        <f t="shared" si="7"/>
        <v>0</v>
      </c>
      <c r="J43" s="135">
        <f t="shared" si="8"/>
        <v>0</v>
      </c>
    </row>
    <row r="44" spans="1:10">
      <c r="A44" s="18"/>
      <c r="B44" s="40"/>
      <c r="C44" s="40"/>
      <c r="D44" s="52"/>
      <c r="E44" s="52"/>
      <c r="F44" s="52"/>
      <c r="G44" s="135">
        <f t="shared" si="5"/>
        <v>0</v>
      </c>
      <c r="H44" s="135">
        <f t="shared" si="6"/>
        <v>0</v>
      </c>
      <c r="I44" s="135">
        <f t="shared" si="7"/>
        <v>0</v>
      </c>
      <c r="J44" s="135">
        <f t="shared" si="8"/>
        <v>0</v>
      </c>
    </row>
    <row r="45" spans="1:10">
      <c r="A45" s="18"/>
      <c r="B45" s="2"/>
      <c r="C45" s="2"/>
      <c r="D45" s="2"/>
      <c r="E45" s="2"/>
      <c r="F45" s="2"/>
      <c r="G45" s="135">
        <f t="shared" si="5"/>
        <v>0</v>
      </c>
      <c r="H45" s="135">
        <f t="shared" si="6"/>
        <v>0</v>
      </c>
      <c r="I45" s="135">
        <f t="shared" si="7"/>
        <v>0</v>
      </c>
      <c r="J45" s="135">
        <f t="shared" si="8"/>
        <v>0</v>
      </c>
    </row>
    <row r="46" spans="1:10">
      <c r="A46" s="18"/>
      <c r="B46" s="2"/>
      <c r="C46" s="2"/>
      <c r="D46" s="2"/>
      <c r="E46" s="2"/>
      <c r="F46" s="2"/>
      <c r="G46" s="135">
        <f t="shared" si="5"/>
        <v>0</v>
      </c>
      <c r="H46" s="135">
        <f t="shared" si="6"/>
        <v>0</v>
      </c>
      <c r="I46" s="135">
        <f t="shared" si="7"/>
        <v>0</v>
      </c>
      <c r="J46" s="135">
        <f t="shared" si="8"/>
        <v>0</v>
      </c>
    </row>
    <row r="47" spans="1:10">
      <c r="A47" s="18"/>
      <c r="B47" s="2"/>
      <c r="C47" s="2"/>
      <c r="D47" s="2"/>
      <c r="E47" s="2"/>
      <c r="F47" s="2"/>
      <c r="G47" s="135">
        <f t="shared" si="5"/>
        <v>0</v>
      </c>
      <c r="H47" s="135">
        <f t="shared" si="6"/>
        <v>0</v>
      </c>
      <c r="I47" s="135">
        <f t="shared" si="7"/>
        <v>0</v>
      </c>
      <c r="J47" s="135">
        <f t="shared" si="8"/>
        <v>0</v>
      </c>
    </row>
    <row r="48" spans="1:10">
      <c r="A48" s="18"/>
      <c r="B48" s="2"/>
      <c r="C48" s="2"/>
      <c r="D48" s="2"/>
      <c r="E48" s="2"/>
      <c r="F48" s="2"/>
      <c r="G48" s="135">
        <f t="shared" ref="G48:G60" si="9">IFERROR(C48/B48,0)</f>
        <v>0</v>
      </c>
      <c r="H48" s="135">
        <f t="shared" ref="H48:H60" si="10">IFERROR(E48/D48,0)</f>
        <v>0</v>
      </c>
      <c r="I48" s="135">
        <f t="shared" ref="I48:I60" si="11">IFERROR(F48/E48,0)</f>
        <v>0</v>
      </c>
      <c r="J48" s="135">
        <f t="shared" ref="J48:J60" si="12">IFERROR(F48/B48,0)</f>
        <v>0</v>
      </c>
    </row>
    <row r="49" spans="1:10">
      <c r="A49" s="18"/>
      <c r="B49" s="2"/>
      <c r="C49" s="2"/>
      <c r="D49" s="2"/>
      <c r="E49" s="2"/>
      <c r="F49" s="2"/>
      <c r="G49" s="135">
        <f t="shared" si="9"/>
        <v>0</v>
      </c>
      <c r="H49" s="135">
        <f t="shared" si="10"/>
        <v>0</v>
      </c>
      <c r="I49" s="135">
        <f t="shared" si="11"/>
        <v>0</v>
      </c>
      <c r="J49" s="135">
        <f t="shared" si="12"/>
        <v>0</v>
      </c>
    </row>
    <row r="50" spans="1:10">
      <c r="A50" s="18"/>
      <c r="B50" s="2"/>
      <c r="C50" s="2"/>
      <c r="D50" s="2"/>
      <c r="E50" s="2"/>
      <c r="F50" s="2"/>
      <c r="G50" s="135">
        <f t="shared" si="9"/>
        <v>0</v>
      </c>
      <c r="H50" s="135">
        <f t="shared" si="10"/>
        <v>0</v>
      </c>
      <c r="I50" s="135">
        <f t="shared" si="11"/>
        <v>0</v>
      </c>
      <c r="J50" s="135">
        <f t="shared" si="12"/>
        <v>0</v>
      </c>
    </row>
    <row r="51" spans="1:10">
      <c r="A51" s="18"/>
      <c r="B51" s="2"/>
      <c r="C51" s="2"/>
      <c r="D51" s="2"/>
      <c r="E51" s="2"/>
      <c r="F51" s="2"/>
      <c r="G51" s="135">
        <f t="shared" si="9"/>
        <v>0</v>
      </c>
      <c r="H51" s="135">
        <f t="shared" si="10"/>
        <v>0</v>
      </c>
      <c r="I51" s="135">
        <f t="shared" si="11"/>
        <v>0</v>
      </c>
      <c r="J51" s="135">
        <f t="shared" si="12"/>
        <v>0</v>
      </c>
    </row>
    <row r="52" spans="1:10">
      <c r="A52" s="18"/>
      <c r="B52" s="2"/>
      <c r="C52" s="2"/>
      <c r="D52" s="2"/>
      <c r="E52" s="2"/>
      <c r="F52" s="2"/>
      <c r="G52" s="135">
        <f t="shared" si="9"/>
        <v>0</v>
      </c>
      <c r="H52" s="135">
        <f t="shared" si="10"/>
        <v>0</v>
      </c>
      <c r="I52" s="135">
        <f t="shared" si="11"/>
        <v>0</v>
      </c>
      <c r="J52" s="135">
        <f t="shared" si="12"/>
        <v>0</v>
      </c>
    </row>
    <row r="53" spans="1:10">
      <c r="A53" s="18"/>
      <c r="B53" s="2"/>
      <c r="C53" s="2"/>
      <c r="D53" s="2"/>
      <c r="E53" s="2"/>
      <c r="F53" s="2"/>
      <c r="G53" s="135">
        <f t="shared" si="9"/>
        <v>0</v>
      </c>
      <c r="H53" s="135">
        <f t="shared" si="10"/>
        <v>0</v>
      </c>
      <c r="I53" s="135">
        <f t="shared" si="11"/>
        <v>0</v>
      </c>
      <c r="J53" s="135">
        <f t="shared" si="12"/>
        <v>0</v>
      </c>
    </row>
    <row r="54" spans="1:10">
      <c r="A54" s="18"/>
      <c r="B54" s="2"/>
      <c r="C54" s="2"/>
      <c r="D54" s="2"/>
      <c r="E54" s="2"/>
      <c r="F54" s="2"/>
      <c r="G54" s="135">
        <f t="shared" si="9"/>
        <v>0</v>
      </c>
      <c r="H54" s="135">
        <f t="shared" si="10"/>
        <v>0</v>
      </c>
      <c r="I54" s="135">
        <f t="shared" si="11"/>
        <v>0</v>
      </c>
      <c r="J54" s="135">
        <f t="shared" si="12"/>
        <v>0</v>
      </c>
    </row>
    <row r="55" spans="1:10">
      <c r="A55" s="18"/>
      <c r="B55" s="2"/>
      <c r="C55" s="2"/>
      <c r="D55" s="2"/>
      <c r="E55" s="2"/>
      <c r="F55" s="2"/>
      <c r="G55" s="135">
        <f t="shared" si="9"/>
        <v>0</v>
      </c>
      <c r="H55" s="135">
        <f t="shared" si="10"/>
        <v>0</v>
      </c>
      <c r="I55" s="135">
        <f t="shared" si="11"/>
        <v>0</v>
      </c>
      <c r="J55" s="135">
        <f t="shared" si="12"/>
        <v>0</v>
      </c>
    </row>
    <row r="56" spans="1:10">
      <c r="A56" s="18"/>
      <c r="B56" s="2"/>
      <c r="C56" s="2"/>
      <c r="D56" s="2"/>
      <c r="E56" s="2"/>
      <c r="F56" s="2"/>
      <c r="G56" s="135">
        <f t="shared" si="9"/>
        <v>0</v>
      </c>
      <c r="H56" s="135">
        <f t="shared" si="10"/>
        <v>0</v>
      </c>
      <c r="I56" s="135">
        <f t="shared" si="11"/>
        <v>0</v>
      </c>
      <c r="J56" s="135">
        <f t="shared" si="12"/>
        <v>0</v>
      </c>
    </row>
    <row r="57" spans="1:10">
      <c r="A57" s="18"/>
      <c r="B57" s="2"/>
      <c r="C57" s="2"/>
      <c r="D57" s="2"/>
      <c r="E57" s="2"/>
      <c r="F57" s="2"/>
      <c r="G57" s="135">
        <f t="shared" si="9"/>
        <v>0</v>
      </c>
      <c r="H57" s="135">
        <f t="shared" si="10"/>
        <v>0</v>
      </c>
      <c r="I57" s="135">
        <f t="shared" si="11"/>
        <v>0</v>
      </c>
      <c r="J57" s="135">
        <f t="shared" si="12"/>
        <v>0</v>
      </c>
    </row>
    <row r="58" spans="1:10">
      <c r="A58" s="18"/>
      <c r="B58" s="2"/>
      <c r="C58" s="2"/>
      <c r="D58" s="2"/>
      <c r="E58" s="2"/>
      <c r="F58" s="2"/>
      <c r="G58" s="135">
        <f t="shared" si="9"/>
        <v>0</v>
      </c>
      <c r="H58" s="135">
        <f t="shared" si="10"/>
        <v>0</v>
      </c>
      <c r="I58" s="135">
        <f t="shared" si="11"/>
        <v>0</v>
      </c>
      <c r="J58" s="135">
        <f t="shared" si="12"/>
        <v>0</v>
      </c>
    </row>
    <row r="59" spans="1:10">
      <c r="A59" s="18"/>
      <c r="B59" s="2"/>
      <c r="C59" s="2"/>
      <c r="D59" s="2"/>
      <c r="E59" s="2"/>
      <c r="F59" s="2"/>
      <c r="G59" s="135">
        <f t="shared" si="9"/>
        <v>0</v>
      </c>
      <c r="H59" s="135">
        <f t="shared" si="10"/>
        <v>0</v>
      </c>
      <c r="I59" s="135">
        <f t="shared" si="11"/>
        <v>0</v>
      </c>
      <c r="J59" s="135">
        <f t="shared" si="12"/>
        <v>0</v>
      </c>
    </row>
    <row r="60" spans="1:10">
      <c r="A60" s="18"/>
      <c r="B60" s="2"/>
      <c r="C60" s="2"/>
      <c r="D60" s="2"/>
      <c r="E60" s="2"/>
      <c r="F60" s="2"/>
      <c r="G60" s="135">
        <f t="shared" si="9"/>
        <v>0</v>
      </c>
      <c r="H60" s="135">
        <f t="shared" si="10"/>
        <v>0</v>
      </c>
      <c r="I60" s="135">
        <f t="shared" si="11"/>
        <v>0</v>
      </c>
      <c r="J60" s="135">
        <f t="shared" si="12"/>
        <v>0</v>
      </c>
    </row>
    <row r="61" spans="1:10">
      <c r="A61" s="40"/>
      <c r="B61" s="52"/>
      <c r="C61" s="52"/>
      <c r="D61" s="52"/>
      <c r="E61" s="52"/>
      <c r="F61" s="52"/>
      <c r="G61" s="135">
        <f>IFERROR(C61/B61,0)</f>
        <v>0</v>
      </c>
      <c r="H61" s="135">
        <f>IFERROR(E61/D61,0)</f>
        <v>0</v>
      </c>
      <c r="I61" s="135">
        <f>IFERROR(F61/E61,0)</f>
        <v>0</v>
      </c>
      <c r="J61" s="135">
        <f>IFERROR(F61/B61,0)</f>
        <v>0</v>
      </c>
    </row>
    <row r="62" spans="1:10">
      <c r="A62" s="133" t="s">
        <v>56</v>
      </c>
      <c r="B62" s="50">
        <f>SUM(B35:B61)</f>
        <v>0</v>
      </c>
      <c r="C62" s="50">
        <f>SUM(C35:C61)</f>
        <v>258</v>
      </c>
      <c r="D62" s="50">
        <f>SUM(D35:D61)</f>
        <v>0</v>
      </c>
      <c r="E62" s="50">
        <f>SUM(E35:E61)</f>
        <v>258</v>
      </c>
      <c r="F62" s="50">
        <f>SUM(F35:F61)</f>
        <v>144</v>
      </c>
      <c r="G62" s="135">
        <f>IFERROR(C62/B62,0)</f>
        <v>0</v>
      </c>
      <c r="H62" s="135">
        <f>IFERROR(E62/D62,0)</f>
        <v>0</v>
      </c>
      <c r="I62" s="135">
        <f>IFERROR(F62/E62,0)</f>
        <v>0.55813953488372092</v>
      </c>
      <c r="J62" s="135">
        <f>IFERROR(F62/B62,0)</f>
        <v>0</v>
      </c>
    </row>
    <row r="63" spans="1:10">
      <c r="J63" s="7"/>
    </row>
    <row r="64" spans="1:10" ht="16.5" thickBot="1">
      <c r="A64" s="388" t="s">
        <v>107</v>
      </c>
      <c r="B64" s="389"/>
      <c r="C64" s="389"/>
      <c r="D64" s="389"/>
      <c r="E64" s="390"/>
    </row>
    <row r="65" spans="1:9" ht="63.75" thickBot="1">
      <c r="A65" s="88" t="s">
        <v>91</v>
      </c>
      <c r="B65" s="89" t="s">
        <v>93</v>
      </c>
      <c r="C65" s="90" t="s">
        <v>94</v>
      </c>
      <c r="D65" s="90" t="s">
        <v>95</v>
      </c>
      <c r="E65" s="90" t="s">
        <v>96</v>
      </c>
      <c r="F65" s="91" t="s">
        <v>102</v>
      </c>
      <c r="G65" s="91" t="s">
        <v>103</v>
      </c>
      <c r="H65" s="91" t="s">
        <v>104</v>
      </c>
      <c r="I65" s="92" t="s">
        <v>105</v>
      </c>
    </row>
    <row r="66" spans="1:9" ht="30">
      <c r="A66" s="32" t="s">
        <v>281</v>
      </c>
      <c r="B66" s="76">
        <v>381</v>
      </c>
      <c r="C66" s="76"/>
      <c r="D66" s="76">
        <v>381</v>
      </c>
      <c r="E66" s="76">
        <v>211</v>
      </c>
      <c r="F66" s="136">
        <f>+IFERROR(B66/(C4+C35),0)*100</f>
        <v>73.552123552123547</v>
      </c>
      <c r="G66" s="136">
        <f>+IFERROR(C66/(D4+D35),0)*100</f>
        <v>0</v>
      </c>
      <c r="H66" s="136">
        <f>+IFERROR(D66/(E4+E35),0)*100</f>
        <v>73.552123552123547</v>
      </c>
      <c r="I66" s="136">
        <f>+IFERROR(E66/(F4+F35),0)*100</f>
        <v>66.561514195583598</v>
      </c>
    </row>
    <row r="67" spans="1:9">
      <c r="A67" s="18" t="s">
        <v>282</v>
      </c>
      <c r="B67" s="2">
        <v>97</v>
      </c>
      <c r="C67" s="2"/>
      <c r="D67" s="2">
        <v>97</v>
      </c>
      <c r="E67" s="2">
        <v>46</v>
      </c>
      <c r="F67" s="137">
        <f t="shared" ref="F67:F76" si="13">+IFERROR(B67/(C5+C36),0)*100</f>
        <v>35.531135531135533</v>
      </c>
      <c r="G67" s="137">
        <f t="shared" ref="G67:G76" si="14">+IFERROR(C67/(D5+D36),0)*100</f>
        <v>0</v>
      </c>
      <c r="H67" s="137">
        <f t="shared" ref="H67:H77" si="15">+IFERROR(D67/(E5+E36),0)*100</f>
        <v>35.531135531135533</v>
      </c>
      <c r="I67" s="137">
        <f t="shared" ref="I67:I77" si="16">+IFERROR(E67/(F5+F36),0)*100</f>
        <v>29.870129870129869</v>
      </c>
    </row>
    <row r="68" spans="1:9">
      <c r="A68" s="18"/>
      <c r="B68" s="2"/>
      <c r="C68" s="2"/>
      <c r="D68" s="2"/>
      <c r="E68" s="2"/>
      <c r="F68" s="137">
        <f t="shared" si="13"/>
        <v>0</v>
      </c>
      <c r="G68" s="137">
        <f t="shared" si="14"/>
        <v>0</v>
      </c>
      <c r="H68" s="137">
        <f t="shared" si="15"/>
        <v>0</v>
      </c>
      <c r="I68" s="137">
        <f t="shared" si="16"/>
        <v>0</v>
      </c>
    </row>
    <row r="69" spans="1:9">
      <c r="A69" s="18"/>
      <c r="B69" s="2"/>
      <c r="C69" s="2"/>
      <c r="D69" s="2"/>
      <c r="E69" s="2"/>
      <c r="F69" s="137">
        <f t="shared" si="13"/>
        <v>0</v>
      </c>
      <c r="G69" s="137">
        <f t="shared" si="14"/>
        <v>0</v>
      </c>
      <c r="H69" s="137">
        <f t="shared" si="15"/>
        <v>0</v>
      </c>
      <c r="I69" s="137">
        <f t="shared" si="16"/>
        <v>0</v>
      </c>
    </row>
    <row r="70" spans="1:9">
      <c r="A70" s="18"/>
      <c r="B70" s="2"/>
      <c r="C70" s="2"/>
      <c r="D70" s="2"/>
      <c r="E70" s="2"/>
      <c r="F70" s="137">
        <f t="shared" si="13"/>
        <v>0</v>
      </c>
      <c r="G70" s="137">
        <f t="shared" si="14"/>
        <v>0</v>
      </c>
      <c r="H70" s="137">
        <f t="shared" si="15"/>
        <v>0</v>
      </c>
      <c r="I70" s="137">
        <f t="shared" si="16"/>
        <v>0</v>
      </c>
    </row>
    <row r="71" spans="1:9">
      <c r="A71" s="18"/>
      <c r="B71" s="2"/>
      <c r="C71" s="2"/>
      <c r="D71" s="2"/>
      <c r="E71" s="2"/>
      <c r="F71" s="137">
        <f t="shared" si="13"/>
        <v>0</v>
      </c>
      <c r="G71" s="137">
        <f t="shared" si="14"/>
        <v>0</v>
      </c>
      <c r="H71" s="137">
        <f t="shared" si="15"/>
        <v>0</v>
      </c>
      <c r="I71" s="137">
        <f t="shared" si="16"/>
        <v>0</v>
      </c>
    </row>
    <row r="72" spans="1:9">
      <c r="A72" s="18"/>
      <c r="B72" s="2"/>
      <c r="C72" s="2"/>
      <c r="D72" s="2"/>
      <c r="E72" s="2"/>
      <c r="F72" s="137">
        <f t="shared" si="13"/>
        <v>0</v>
      </c>
      <c r="G72" s="137">
        <f t="shared" si="14"/>
        <v>0</v>
      </c>
      <c r="H72" s="137">
        <f t="shared" si="15"/>
        <v>0</v>
      </c>
      <c r="I72" s="137">
        <f t="shared" si="16"/>
        <v>0</v>
      </c>
    </row>
    <row r="73" spans="1:9">
      <c r="A73" s="18"/>
      <c r="B73" s="52"/>
      <c r="C73" s="52"/>
      <c r="D73" s="52"/>
      <c r="E73" s="52"/>
      <c r="F73" s="137">
        <f t="shared" si="13"/>
        <v>0</v>
      </c>
      <c r="G73" s="137">
        <f t="shared" si="14"/>
        <v>0</v>
      </c>
      <c r="H73" s="137">
        <f t="shared" si="15"/>
        <v>0</v>
      </c>
      <c r="I73" s="137">
        <f t="shared" si="16"/>
        <v>0</v>
      </c>
    </row>
    <row r="74" spans="1:9">
      <c r="A74" s="18"/>
      <c r="B74" s="40"/>
      <c r="C74" s="52"/>
      <c r="D74" s="52"/>
      <c r="E74" s="52"/>
      <c r="F74" s="137">
        <f t="shared" si="13"/>
        <v>0</v>
      </c>
      <c r="G74" s="137">
        <f t="shared" si="14"/>
        <v>0</v>
      </c>
      <c r="H74" s="137">
        <f t="shared" si="15"/>
        <v>0</v>
      </c>
      <c r="I74" s="137">
        <f t="shared" si="16"/>
        <v>0</v>
      </c>
    </row>
    <row r="75" spans="1:9">
      <c r="A75" s="18"/>
      <c r="B75" s="2"/>
      <c r="C75" s="2"/>
      <c r="D75" s="2"/>
      <c r="E75" s="2"/>
      <c r="F75" s="137">
        <f t="shared" si="13"/>
        <v>0</v>
      </c>
      <c r="G75" s="137">
        <f t="shared" si="14"/>
        <v>0</v>
      </c>
      <c r="H75" s="137">
        <f t="shared" si="15"/>
        <v>0</v>
      </c>
      <c r="I75" s="137">
        <f t="shared" si="16"/>
        <v>0</v>
      </c>
    </row>
    <row r="76" spans="1:9">
      <c r="A76" s="18"/>
      <c r="B76" s="2"/>
      <c r="C76" s="2"/>
      <c r="D76" s="2"/>
      <c r="E76" s="2"/>
      <c r="F76" s="137">
        <f t="shared" si="13"/>
        <v>0</v>
      </c>
      <c r="G76" s="137">
        <f t="shared" si="14"/>
        <v>0</v>
      </c>
      <c r="H76" s="137">
        <f t="shared" si="15"/>
        <v>0</v>
      </c>
      <c r="I76" s="137">
        <f t="shared" si="16"/>
        <v>0</v>
      </c>
    </row>
    <row r="77" spans="1:9">
      <c r="A77" s="18"/>
      <c r="B77" s="2"/>
      <c r="C77" s="2"/>
      <c r="D77" s="2"/>
      <c r="E77" s="2"/>
      <c r="F77" s="137">
        <f t="shared" ref="F77:G87" si="17">+IFERROR(B77/(C15+C46),0)*100</f>
        <v>0</v>
      </c>
      <c r="G77" s="137">
        <f t="shared" si="17"/>
        <v>0</v>
      </c>
      <c r="H77" s="137">
        <f t="shared" si="15"/>
        <v>0</v>
      </c>
      <c r="I77" s="137">
        <f t="shared" si="16"/>
        <v>0</v>
      </c>
    </row>
    <row r="78" spans="1:9">
      <c r="A78" s="18"/>
      <c r="B78" s="2"/>
      <c r="C78" s="2"/>
      <c r="D78" s="2"/>
      <c r="E78" s="2"/>
      <c r="F78" s="137">
        <f t="shared" si="17"/>
        <v>0</v>
      </c>
      <c r="G78" s="137">
        <f t="shared" si="17"/>
        <v>0</v>
      </c>
      <c r="H78" s="137">
        <f t="shared" ref="H78:H93" si="18">+IFERROR(D78/(E16+E47),0)*100</f>
        <v>0</v>
      </c>
      <c r="I78" s="137">
        <f t="shared" ref="I78:I93" si="19">+IFERROR(E78/(F16+F47),0)*100</f>
        <v>0</v>
      </c>
    </row>
    <row r="79" spans="1:9">
      <c r="A79" s="18"/>
      <c r="B79" s="2"/>
      <c r="C79" s="2"/>
      <c r="D79" s="2"/>
      <c r="E79" s="2"/>
      <c r="F79" s="137">
        <f t="shared" si="17"/>
        <v>0</v>
      </c>
      <c r="G79" s="137">
        <f t="shared" si="17"/>
        <v>0</v>
      </c>
      <c r="H79" s="137">
        <f t="shared" si="18"/>
        <v>0</v>
      </c>
      <c r="I79" s="137">
        <f t="shared" si="19"/>
        <v>0</v>
      </c>
    </row>
    <row r="80" spans="1:9">
      <c r="A80" s="18"/>
      <c r="B80" s="2"/>
      <c r="C80" s="2"/>
      <c r="D80" s="2"/>
      <c r="E80" s="2"/>
      <c r="F80" s="137">
        <f t="shared" si="17"/>
        <v>0</v>
      </c>
      <c r="G80" s="137">
        <f t="shared" si="17"/>
        <v>0</v>
      </c>
      <c r="H80" s="137">
        <f t="shared" si="18"/>
        <v>0</v>
      </c>
      <c r="I80" s="137">
        <f t="shared" si="19"/>
        <v>0</v>
      </c>
    </row>
    <row r="81" spans="1:9">
      <c r="A81" s="18"/>
      <c r="B81" s="2"/>
      <c r="C81" s="2"/>
      <c r="D81" s="2"/>
      <c r="E81" s="2"/>
      <c r="F81" s="137">
        <f t="shared" si="17"/>
        <v>0</v>
      </c>
      <c r="G81" s="137">
        <f t="shared" si="17"/>
        <v>0</v>
      </c>
      <c r="H81" s="137">
        <f t="shared" si="18"/>
        <v>0</v>
      </c>
      <c r="I81" s="137">
        <f t="shared" si="19"/>
        <v>0</v>
      </c>
    </row>
    <row r="82" spans="1:9">
      <c r="A82" s="18"/>
      <c r="B82" s="2"/>
      <c r="C82" s="2"/>
      <c r="D82" s="2"/>
      <c r="E82" s="2"/>
      <c r="F82" s="137">
        <f t="shared" si="17"/>
        <v>0</v>
      </c>
      <c r="G82" s="137">
        <f t="shared" si="17"/>
        <v>0</v>
      </c>
      <c r="H82" s="137">
        <f t="shared" si="18"/>
        <v>0</v>
      </c>
      <c r="I82" s="137">
        <f t="shared" si="19"/>
        <v>0</v>
      </c>
    </row>
    <row r="83" spans="1:9">
      <c r="A83" s="18"/>
      <c r="B83" s="2"/>
      <c r="C83" s="2"/>
      <c r="D83" s="2"/>
      <c r="E83" s="2"/>
      <c r="F83" s="137">
        <f t="shared" si="17"/>
        <v>0</v>
      </c>
      <c r="G83" s="137">
        <f t="shared" si="17"/>
        <v>0</v>
      </c>
      <c r="H83" s="137">
        <f t="shared" si="18"/>
        <v>0</v>
      </c>
      <c r="I83" s="137">
        <f t="shared" si="19"/>
        <v>0</v>
      </c>
    </row>
    <row r="84" spans="1:9">
      <c r="A84" s="18"/>
      <c r="B84" s="2"/>
      <c r="C84" s="2"/>
      <c r="D84" s="2"/>
      <c r="E84" s="2"/>
      <c r="F84" s="137">
        <f t="shared" si="17"/>
        <v>0</v>
      </c>
      <c r="G84" s="137">
        <f t="shared" si="17"/>
        <v>0</v>
      </c>
      <c r="H84" s="137">
        <f t="shared" si="18"/>
        <v>0</v>
      </c>
      <c r="I84" s="137">
        <f t="shared" si="19"/>
        <v>0</v>
      </c>
    </row>
    <row r="85" spans="1:9">
      <c r="A85" s="18"/>
      <c r="B85" s="2"/>
      <c r="C85" s="2"/>
      <c r="D85" s="2"/>
      <c r="E85" s="2"/>
      <c r="F85" s="137">
        <f t="shared" si="17"/>
        <v>0</v>
      </c>
      <c r="G85" s="137">
        <f t="shared" si="17"/>
        <v>0</v>
      </c>
      <c r="H85" s="137">
        <f t="shared" si="18"/>
        <v>0</v>
      </c>
      <c r="I85" s="137">
        <f t="shared" si="19"/>
        <v>0</v>
      </c>
    </row>
    <row r="86" spans="1:9">
      <c r="A86" s="18"/>
      <c r="B86" s="2"/>
      <c r="C86" s="2"/>
      <c r="D86" s="2"/>
      <c r="E86" s="2"/>
      <c r="F86" s="137">
        <f t="shared" si="17"/>
        <v>0</v>
      </c>
      <c r="G86" s="137">
        <f t="shared" si="17"/>
        <v>0</v>
      </c>
      <c r="H86" s="137">
        <f t="shared" si="18"/>
        <v>0</v>
      </c>
      <c r="I86" s="137">
        <f t="shared" si="19"/>
        <v>0</v>
      </c>
    </row>
    <row r="87" spans="1:9">
      <c r="A87" s="18"/>
      <c r="B87" s="2"/>
      <c r="C87" s="2"/>
      <c r="D87" s="2"/>
      <c r="E87" s="2"/>
      <c r="F87" s="137">
        <f t="shared" si="17"/>
        <v>0</v>
      </c>
      <c r="G87" s="137">
        <f t="shared" si="17"/>
        <v>0</v>
      </c>
      <c r="H87" s="137">
        <f t="shared" si="18"/>
        <v>0</v>
      </c>
      <c r="I87" s="137">
        <f t="shared" si="19"/>
        <v>0</v>
      </c>
    </row>
    <row r="88" spans="1:9">
      <c r="A88" s="18"/>
      <c r="B88" s="2"/>
      <c r="C88" s="2"/>
      <c r="D88" s="2"/>
      <c r="E88" s="2"/>
      <c r="F88" s="137">
        <f t="shared" ref="F88:G93" si="20">+IFERROR(B88/(C26+C57),0)*100</f>
        <v>0</v>
      </c>
      <c r="G88" s="137">
        <f t="shared" si="20"/>
        <v>0</v>
      </c>
      <c r="H88" s="137">
        <f t="shared" si="18"/>
        <v>0</v>
      </c>
      <c r="I88" s="137">
        <f t="shared" si="19"/>
        <v>0</v>
      </c>
    </row>
    <row r="89" spans="1:9">
      <c r="A89" s="18"/>
      <c r="B89" s="2"/>
      <c r="C89" s="2"/>
      <c r="D89" s="2"/>
      <c r="E89" s="2"/>
      <c r="F89" s="137">
        <f t="shared" si="20"/>
        <v>0</v>
      </c>
      <c r="G89" s="137">
        <f t="shared" si="20"/>
        <v>0</v>
      </c>
      <c r="H89" s="137">
        <f t="shared" si="18"/>
        <v>0</v>
      </c>
      <c r="I89" s="137">
        <f t="shared" si="19"/>
        <v>0</v>
      </c>
    </row>
    <row r="90" spans="1:9">
      <c r="A90" s="18"/>
      <c r="B90" s="2"/>
      <c r="C90" s="2"/>
      <c r="D90" s="2"/>
      <c r="E90" s="2"/>
      <c r="F90" s="137">
        <f t="shared" si="20"/>
        <v>0</v>
      </c>
      <c r="G90" s="137">
        <f t="shared" si="20"/>
        <v>0</v>
      </c>
      <c r="H90" s="137">
        <f t="shared" si="18"/>
        <v>0</v>
      </c>
      <c r="I90" s="137">
        <f t="shared" si="19"/>
        <v>0</v>
      </c>
    </row>
    <row r="91" spans="1:9">
      <c r="A91" s="18"/>
      <c r="B91" s="2"/>
      <c r="C91" s="2"/>
      <c r="D91" s="2"/>
      <c r="E91" s="2"/>
      <c r="F91" s="137">
        <f t="shared" si="20"/>
        <v>0</v>
      </c>
      <c r="G91" s="137">
        <f t="shared" si="20"/>
        <v>0</v>
      </c>
      <c r="H91" s="137">
        <f t="shared" si="18"/>
        <v>0</v>
      </c>
      <c r="I91" s="137">
        <f t="shared" si="19"/>
        <v>0</v>
      </c>
    </row>
    <row r="92" spans="1:9">
      <c r="A92" s="40"/>
      <c r="B92" s="2"/>
      <c r="C92" s="2"/>
      <c r="D92" s="2"/>
      <c r="E92" s="2"/>
      <c r="F92" s="137">
        <f t="shared" si="20"/>
        <v>0</v>
      </c>
      <c r="G92" s="137">
        <f t="shared" si="20"/>
        <v>0</v>
      </c>
      <c r="H92" s="137">
        <f t="shared" si="18"/>
        <v>0</v>
      </c>
      <c r="I92" s="137">
        <f t="shared" si="19"/>
        <v>0</v>
      </c>
    </row>
    <row r="93" spans="1:9">
      <c r="A93" s="133" t="s">
        <v>56</v>
      </c>
      <c r="B93" s="50">
        <f>SUM(B66:B92)</f>
        <v>478</v>
      </c>
      <c r="C93" s="50">
        <f>SUM(C66:C92)</f>
        <v>0</v>
      </c>
      <c r="D93" s="50">
        <f>SUM(D66:D92)</f>
        <v>478</v>
      </c>
      <c r="E93" s="50">
        <f>SUM(E66:E92)</f>
        <v>257</v>
      </c>
      <c r="F93" s="137">
        <f t="shared" si="20"/>
        <v>60.42983565107459</v>
      </c>
      <c r="G93" s="137">
        <f t="shared" si="20"/>
        <v>0</v>
      </c>
      <c r="H93" s="137">
        <f t="shared" si="18"/>
        <v>60.42983565107459</v>
      </c>
      <c r="I93" s="137">
        <f t="shared" si="19"/>
        <v>54.56475583864119</v>
      </c>
    </row>
    <row r="94" spans="1:9">
      <c r="A94" s="22"/>
      <c r="B94" s="7"/>
      <c r="C94" s="7"/>
      <c r="E94" s="7"/>
      <c r="I94" s="7"/>
    </row>
    <row r="95" spans="1:9" ht="16.5" thickBot="1">
      <c r="A95" s="121" t="s">
        <v>108</v>
      </c>
      <c r="B95" s="6"/>
      <c r="C95" s="6"/>
      <c r="D95" s="6"/>
      <c r="E95" s="6"/>
    </row>
    <row r="96" spans="1:9" ht="63.75" thickBot="1">
      <c r="A96" s="88" t="s">
        <v>91</v>
      </c>
      <c r="B96" s="89" t="s">
        <v>93</v>
      </c>
      <c r="C96" s="90" t="s">
        <v>94</v>
      </c>
      <c r="D96" s="90" t="s">
        <v>95</v>
      </c>
      <c r="E96" s="90" t="s">
        <v>96</v>
      </c>
      <c r="F96" s="91" t="s">
        <v>102</v>
      </c>
      <c r="G96" s="91" t="s">
        <v>103</v>
      </c>
      <c r="H96" s="91" t="s">
        <v>104</v>
      </c>
      <c r="I96" s="92" t="s">
        <v>105</v>
      </c>
    </row>
    <row r="97" spans="1:9" ht="30">
      <c r="A97" s="32" t="s">
        <v>281</v>
      </c>
      <c r="B97" s="76">
        <v>43</v>
      </c>
      <c r="C97" s="76"/>
      <c r="D97" s="76">
        <v>43</v>
      </c>
      <c r="E97" s="76">
        <v>37</v>
      </c>
      <c r="F97" s="136">
        <f>+IFERROR(B97/(C4+C35),0)*100</f>
        <v>8.301158301158301</v>
      </c>
      <c r="G97" s="136">
        <f>+IFERROR(C97/(D4+D35),0)*100</f>
        <v>0</v>
      </c>
      <c r="H97" s="136">
        <f>+IFERROR(D97/(E4+E35),0)*100</f>
        <v>8.301158301158301</v>
      </c>
      <c r="I97" s="136">
        <f>+IFERROR(E97/(F4+F35),0)*100</f>
        <v>11.67192429022082</v>
      </c>
    </row>
    <row r="98" spans="1:9">
      <c r="A98" s="18" t="s">
        <v>282</v>
      </c>
      <c r="B98" s="2">
        <v>16</v>
      </c>
      <c r="C98" s="2"/>
      <c r="D98" s="2">
        <v>16</v>
      </c>
      <c r="E98" s="2">
        <v>12</v>
      </c>
      <c r="F98" s="137">
        <f t="shared" ref="F98:F110" si="21">+IFERROR(B98/(C5+C36),0)*100</f>
        <v>5.8608058608058604</v>
      </c>
      <c r="G98" s="137">
        <f t="shared" ref="G98:G111" si="22">+IFERROR(C98/(D5+D36),0)*100</f>
        <v>0</v>
      </c>
      <c r="H98" s="137">
        <f t="shared" ref="H98:H111" si="23">+IFERROR(D98/(E5+E36),0)*100</f>
        <v>5.8608058608058604</v>
      </c>
      <c r="I98" s="137">
        <f t="shared" ref="I98:I111" si="24">+IFERROR(E98/(F5+F36),0)*100</f>
        <v>7.7922077922077921</v>
      </c>
    </row>
    <row r="99" spans="1:9">
      <c r="A99" s="18"/>
      <c r="B99" s="2"/>
      <c r="C99" s="2"/>
      <c r="D99" s="2"/>
      <c r="E99" s="2"/>
      <c r="F99" s="137">
        <f t="shared" si="21"/>
        <v>0</v>
      </c>
      <c r="G99" s="137">
        <f t="shared" si="22"/>
        <v>0</v>
      </c>
      <c r="H99" s="137">
        <f t="shared" si="23"/>
        <v>0</v>
      </c>
      <c r="I99" s="137">
        <f t="shared" si="24"/>
        <v>0</v>
      </c>
    </row>
    <row r="100" spans="1:9">
      <c r="A100" s="18"/>
      <c r="B100" s="2"/>
      <c r="C100" s="2"/>
      <c r="D100" s="2"/>
      <c r="E100" s="2"/>
      <c r="F100" s="137">
        <f t="shared" si="21"/>
        <v>0</v>
      </c>
      <c r="G100" s="137">
        <f t="shared" si="22"/>
        <v>0</v>
      </c>
      <c r="H100" s="137">
        <f t="shared" si="23"/>
        <v>0</v>
      </c>
      <c r="I100" s="137">
        <f t="shared" si="24"/>
        <v>0</v>
      </c>
    </row>
    <row r="101" spans="1:9">
      <c r="A101" s="18"/>
      <c r="B101" s="2"/>
      <c r="C101" s="2"/>
      <c r="D101" s="2"/>
      <c r="E101" s="2"/>
      <c r="F101" s="137">
        <f t="shared" si="21"/>
        <v>0</v>
      </c>
      <c r="G101" s="137">
        <f t="shared" si="22"/>
        <v>0</v>
      </c>
      <c r="H101" s="137">
        <f t="shared" si="23"/>
        <v>0</v>
      </c>
      <c r="I101" s="137">
        <f t="shared" si="24"/>
        <v>0</v>
      </c>
    </row>
    <row r="102" spans="1:9">
      <c r="A102" s="18"/>
      <c r="B102" s="2"/>
      <c r="C102" s="2"/>
      <c r="D102" s="2"/>
      <c r="E102" s="2"/>
      <c r="F102" s="137">
        <f t="shared" si="21"/>
        <v>0</v>
      </c>
      <c r="G102" s="137">
        <f t="shared" si="22"/>
        <v>0</v>
      </c>
      <c r="H102" s="137">
        <f t="shared" si="23"/>
        <v>0</v>
      </c>
      <c r="I102" s="137">
        <f t="shared" si="24"/>
        <v>0</v>
      </c>
    </row>
    <row r="103" spans="1:9">
      <c r="A103" s="18"/>
      <c r="B103" s="2"/>
      <c r="C103" s="2"/>
      <c r="D103" s="2"/>
      <c r="E103" s="2"/>
      <c r="F103" s="137">
        <f t="shared" si="21"/>
        <v>0</v>
      </c>
      <c r="G103" s="137">
        <f t="shared" si="22"/>
        <v>0</v>
      </c>
      <c r="H103" s="137">
        <f t="shared" si="23"/>
        <v>0</v>
      </c>
      <c r="I103" s="137">
        <f t="shared" si="24"/>
        <v>0</v>
      </c>
    </row>
    <row r="104" spans="1:9">
      <c r="A104" s="18"/>
      <c r="B104" s="2"/>
      <c r="C104" s="2"/>
      <c r="D104" s="2"/>
      <c r="E104" s="2"/>
      <c r="F104" s="137">
        <f t="shared" si="21"/>
        <v>0</v>
      </c>
      <c r="G104" s="137">
        <f t="shared" si="22"/>
        <v>0</v>
      </c>
      <c r="H104" s="137">
        <f t="shared" si="23"/>
        <v>0</v>
      </c>
      <c r="I104" s="137">
        <f t="shared" si="24"/>
        <v>0</v>
      </c>
    </row>
    <row r="105" spans="1:9">
      <c r="A105" s="18"/>
      <c r="B105" s="2"/>
      <c r="C105" s="2"/>
      <c r="D105" s="2"/>
      <c r="E105" s="2"/>
      <c r="F105" s="137">
        <f t="shared" si="21"/>
        <v>0</v>
      </c>
      <c r="G105" s="137">
        <f t="shared" si="22"/>
        <v>0</v>
      </c>
      <c r="H105" s="137">
        <f t="shared" si="23"/>
        <v>0</v>
      </c>
      <c r="I105" s="137">
        <f t="shared" si="24"/>
        <v>0</v>
      </c>
    </row>
    <row r="106" spans="1:9">
      <c r="A106" s="18"/>
      <c r="B106" s="2"/>
      <c r="C106" s="2"/>
      <c r="D106" s="2"/>
      <c r="E106" s="2"/>
      <c r="F106" s="137">
        <f t="shared" si="21"/>
        <v>0</v>
      </c>
      <c r="G106" s="137">
        <f t="shared" si="22"/>
        <v>0</v>
      </c>
      <c r="H106" s="137">
        <f t="shared" si="23"/>
        <v>0</v>
      </c>
      <c r="I106" s="137">
        <f t="shared" si="24"/>
        <v>0</v>
      </c>
    </row>
    <row r="107" spans="1:9">
      <c r="A107" s="18"/>
      <c r="B107" s="2"/>
      <c r="C107" s="2"/>
      <c r="D107" s="2"/>
      <c r="E107" s="2"/>
      <c r="F107" s="137">
        <f t="shared" si="21"/>
        <v>0</v>
      </c>
      <c r="G107" s="137">
        <f t="shared" si="22"/>
        <v>0</v>
      </c>
      <c r="H107" s="137">
        <f t="shared" si="23"/>
        <v>0</v>
      </c>
      <c r="I107" s="137">
        <f t="shared" si="24"/>
        <v>0</v>
      </c>
    </row>
    <row r="108" spans="1:9">
      <c r="A108" s="18"/>
      <c r="B108" s="2"/>
      <c r="C108" s="2"/>
      <c r="D108" s="2"/>
      <c r="E108" s="2"/>
      <c r="F108" s="137">
        <f t="shared" si="21"/>
        <v>0</v>
      </c>
      <c r="G108" s="137">
        <f t="shared" si="22"/>
        <v>0</v>
      </c>
      <c r="H108" s="137">
        <f t="shared" si="23"/>
        <v>0</v>
      </c>
      <c r="I108" s="137">
        <f t="shared" si="24"/>
        <v>0</v>
      </c>
    </row>
    <row r="109" spans="1:9">
      <c r="A109" s="18"/>
      <c r="B109" s="2"/>
      <c r="C109" s="2"/>
      <c r="D109" s="2"/>
      <c r="E109" s="2"/>
      <c r="F109" s="137">
        <f t="shared" si="21"/>
        <v>0</v>
      </c>
      <c r="G109" s="137">
        <f t="shared" si="22"/>
        <v>0</v>
      </c>
      <c r="H109" s="137">
        <f t="shared" si="23"/>
        <v>0</v>
      </c>
      <c r="I109" s="137">
        <f t="shared" si="24"/>
        <v>0</v>
      </c>
    </row>
    <row r="110" spans="1:9">
      <c r="A110" s="18"/>
      <c r="B110" s="2"/>
      <c r="C110" s="2"/>
      <c r="D110" s="2"/>
      <c r="E110" s="2"/>
      <c r="F110" s="137">
        <f t="shared" si="21"/>
        <v>0</v>
      </c>
      <c r="G110" s="137">
        <f t="shared" si="22"/>
        <v>0</v>
      </c>
      <c r="H110" s="137">
        <f t="shared" si="23"/>
        <v>0</v>
      </c>
      <c r="I110" s="137">
        <f t="shared" si="24"/>
        <v>0</v>
      </c>
    </row>
    <row r="111" spans="1:9">
      <c r="A111" s="18"/>
      <c r="B111" s="2"/>
      <c r="C111" s="2"/>
      <c r="D111" s="2"/>
      <c r="E111" s="2"/>
      <c r="F111" s="137">
        <f>+IFERROR(B111/(C18+C49),0)*100</f>
        <v>0</v>
      </c>
      <c r="G111" s="137">
        <f t="shared" si="22"/>
        <v>0</v>
      </c>
      <c r="H111" s="137">
        <f t="shared" si="23"/>
        <v>0</v>
      </c>
      <c r="I111" s="137">
        <f t="shared" si="24"/>
        <v>0</v>
      </c>
    </row>
    <row r="112" spans="1:9">
      <c r="A112" s="18"/>
      <c r="B112" s="2"/>
      <c r="C112" s="2"/>
      <c r="D112" s="2"/>
      <c r="E112" s="2"/>
      <c r="F112" s="137">
        <f t="shared" ref="F112:F124" si="25">+IFERROR(B112/(C19+C50),0)*100</f>
        <v>0</v>
      </c>
      <c r="G112" s="137">
        <f t="shared" ref="G112:G124" si="26">+IFERROR(C112/(D19+D50),0)*100</f>
        <v>0</v>
      </c>
      <c r="H112" s="137">
        <f t="shared" ref="H112:H124" si="27">+IFERROR(D112/(E19+E50),0)*100</f>
        <v>0</v>
      </c>
      <c r="I112" s="137">
        <f t="shared" ref="I112:I124" si="28">+IFERROR(E112/(F19+F50),0)*100</f>
        <v>0</v>
      </c>
    </row>
    <row r="113" spans="1:9">
      <c r="A113" s="18"/>
      <c r="B113" s="2"/>
      <c r="C113" s="2"/>
      <c r="D113" s="2"/>
      <c r="E113" s="2"/>
      <c r="F113" s="137">
        <f t="shared" si="25"/>
        <v>0</v>
      </c>
      <c r="G113" s="137">
        <f t="shared" si="26"/>
        <v>0</v>
      </c>
      <c r="H113" s="137">
        <f t="shared" si="27"/>
        <v>0</v>
      </c>
      <c r="I113" s="137">
        <f t="shared" si="28"/>
        <v>0</v>
      </c>
    </row>
    <row r="114" spans="1:9">
      <c r="A114" s="18"/>
      <c r="B114" s="2"/>
      <c r="C114" s="2"/>
      <c r="D114" s="2"/>
      <c r="E114" s="2"/>
      <c r="F114" s="137">
        <f t="shared" si="25"/>
        <v>0</v>
      </c>
      <c r="G114" s="137">
        <f t="shared" si="26"/>
        <v>0</v>
      </c>
      <c r="H114" s="137">
        <f t="shared" si="27"/>
        <v>0</v>
      </c>
      <c r="I114" s="137">
        <f t="shared" si="28"/>
        <v>0</v>
      </c>
    </row>
    <row r="115" spans="1:9">
      <c r="A115" s="18"/>
      <c r="B115" s="2"/>
      <c r="C115" s="2"/>
      <c r="D115" s="2"/>
      <c r="E115" s="2"/>
      <c r="F115" s="137">
        <f t="shared" si="25"/>
        <v>0</v>
      </c>
      <c r="G115" s="137">
        <f t="shared" si="26"/>
        <v>0</v>
      </c>
      <c r="H115" s="137">
        <f t="shared" si="27"/>
        <v>0</v>
      </c>
      <c r="I115" s="137">
        <f t="shared" si="28"/>
        <v>0</v>
      </c>
    </row>
    <row r="116" spans="1:9">
      <c r="A116" s="18"/>
      <c r="B116" s="2"/>
      <c r="C116" s="2"/>
      <c r="D116" s="2"/>
      <c r="E116" s="2"/>
      <c r="F116" s="137">
        <f t="shared" si="25"/>
        <v>0</v>
      </c>
      <c r="G116" s="137">
        <f t="shared" si="26"/>
        <v>0</v>
      </c>
      <c r="H116" s="137">
        <f t="shared" si="27"/>
        <v>0</v>
      </c>
      <c r="I116" s="137">
        <f t="shared" si="28"/>
        <v>0</v>
      </c>
    </row>
    <row r="117" spans="1:9">
      <c r="A117" s="18"/>
      <c r="B117" s="2"/>
      <c r="C117" s="2"/>
      <c r="D117" s="2"/>
      <c r="E117" s="2"/>
      <c r="F117" s="137">
        <f t="shared" si="25"/>
        <v>0</v>
      </c>
      <c r="G117" s="137">
        <f t="shared" si="26"/>
        <v>0</v>
      </c>
      <c r="H117" s="137">
        <f t="shared" si="27"/>
        <v>0</v>
      </c>
      <c r="I117" s="137">
        <f t="shared" si="28"/>
        <v>0</v>
      </c>
    </row>
    <row r="118" spans="1:9">
      <c r="A118" s="18"/>
      <c r="B118" s="2"/>
      <c r="C118" s="2"/>
      <c r="D118" s="2"/>
      <c r="E118" s="2"/>
      <c r="F118" s="137">
        <f t="shared" si="25"/>
        <v>0</v>
      </c>
      <c r="G118" s="137">
        <f t="shared" si="26"/>
        <v>0</v>
      </c>
      <c r="H118" s="137">
        <f t="shared" si="27"/>
        <v>0</v>
      </c>
      <c r="I118" s="137">
        <f t="shared" si="28"/>
        <v>0</v>
      </c>
    </row>
    <row r="119" spans="1:9">
      <c r="A119" s="18"/>
      <c r="B119" s="2"/>
      <c r="C119" s="2"/>
      <c r="D119" s="2"/>
      <c r="E119" s="2"/>
      <c r="F119" s="137">
        <f t="shared" si="25"/>
        <v>0</v>
      </c>
      <c r="G119" s="137">
        <f t="shared" si="26"/>
        <v>0</v>
      </c>
      <c r="H119" s="137">
        <f t="shared" si="27"/>
        <v>0</v>
      </c>
      <c r="I119" s="137">
        <f t="shared" si="28"/>
        <v>0</v>
      </c>
    </row>
    <row r="120" spans="1:9">
      <c r="A120" s="18"/>
      <c r="B120" s="2"/>
      <c r="C120" s="2"/>
      <c r="D120" s="2"/>
      <c r="E120" s="2"/>
      <c r="F120" s="137">
        <f t="shared" si="25"/>
        <v>0</v>
      </c>
      <c r="G120" s="137">
        <f t="shared" si="26"/>
        <v>0</v>
      </c>
      <c r="H120" s="137">
        <f t="shared" si="27"/>
        <v>0</v>
      </c>
      <c r="I120" s="137">
        <f t="shared" si="28"/>
        <v>0</v>
      </c>
    </row>
    <row r="121" spans="1:9">
      <c r="A121" s="18"/>
      <c r="B121" s="2"/>
      <c r="C121" s="2"/>
      <c r="D121" s="2"/>
      <c r="E121" s="2"/>
      <c r="F121" s="137">
        <f t="shared" si="25"/>
        <v>0</v>
      </c>
      <c r="G121" s="137">
        <f t="shared" si="26"/>
        <v>0</v>
      </c>
      <c r="H121" s="137">
        <f t="shared" si="27"/>
        <v>0</v>
      </c>
      <c r="I121" s="137">
        <f t="shared" si="28"/>
        <v>0</v>
      </c>
    </row>
    <row r="122" spans="1:9">
      <c r="A122" s="18"/>
      <c r="B122" s="2"/>
      <c r="C122" s="2"/>
      <c r="D122" s="2"/>
      <c r="E122" s="2"/>
      <c r="F122" s="137">
        <f t="shared" si="25"/>
        <v>0</v>
      </c>
      <c r="G122" s="137">
        <f t="shared" si="26"/>
        <v>0</v>
      </c>
      <c r="H122" s="137">
        <f t="shared" si="27"/>
        <v>0</v>
      </c>
      <c r="I122" s="137">
        <f t="shared" si="28"/>
        <v>0</v>
      </c>
    </row>
    <row r="123" spans="1:9">
      <c r="A123" s="40"/>
      <c r="B123" s="2"/>
      <c r="C123" s="2"/>
      <c r="D123" s="2"/>
      <c r="E123" s="2"/>
      <c r="F123" s="137">
        <f t="shared" si="25"/>
        <v>0</v>
      </c>
      <c r="G123" s="137">
        <f t="shared" si="26"/>
        <v>0</v>
      </c>
      <c r="H123" s="137">
        <f t="shared" si="27"/>
        <v>0</v>
      </c>
      <c r="I123" s="137">
        <f t="shared" si="28"/>
        <v>0</v>
      </c>
    </row>
    <row r="124" spans="1:9">
      <c r="A124" s="133" t="s">
        <v>56</v>
      </c>
      <c r="B124" s="50">
        <f>SUM(B97:B123)</f>
        <v>59</v>
      </c>
      <c r="C124" s="50">
        <f>SUM(C97:C123)</f>
        <v>0</v>
      </c>
      <c r="D124" s="50">
        <f>SUM(D97:D123)</f>
        <v>59</v>
      </c>
      <c r="E124" s="50">
        <f>SUM(E97:E123)</f>
        <v>49</v>
      </c>
      <c r="F124" s="137">
        <f t="shared" si="25"/>
        <v>7.4589127686472816</v>
      </c>
      <c r="G124" s="137">
        <f t="shared" si="26"/>
        <v>0</v>
      </c>
      <c r="H124" s="137">
        <f t="shared" si="27"/>
        <v>7.4589127686472816</v>
      </c>
      <c r="I124" s="137">
        <f t="shared" si="28"/>
        <v>10.40339702760085</v>
      </c>
    </row>
    <row r="125" spans="1:9">
      <c r="A125" s="22"/>
      <c r="B125" s="7"/>
      <c r="C125" s="7"/>
      <c r="D125" s="7"/>
      <c r="I125" s="7"/>
    </row>
    <row r="126" spans="1:9">
      <c r="A126" s="22"/>
      <c r="B126" s="7"/>
      <c r="C126" s="7"/>
      <c r="D126" s="7"/>
      <c r="E126" s="7"/>
    </row>
    <row r="127" spans="1:9">
      <c r="A127" s="22"/>
      <c r="B127" s="7"/>
      <c r="C127" s="7"/>
      <c r="D127" s="7"/>
      <c r="E127" s="7"/>
    </row>
    <row r="128" spans="1:9">
      <c r="A128" s="22"/>
      <c r="B128" s="7"/>
      <c r="C128" s="7"/>
      <c r="D128" s="7"/>
      <c r="E128" s="7"/>
    </row>
    <row r="129" spans="1:5">
      <c r="A129" s="22"/>
      <c r="B129" s="7"/>
      <c r="C129" s="7"/>
      <c r="D129" s="7"/>
      <c r="E129" s="7"/>
    </row>
    <row r="130" spans="1:5">
      <c r="A130" s="22"/>
      <c r="B130" s="7"/>
      <c r="C130" s="7"/>
      <c r="D130" s="7"/>
      <c r="E130" s="7"/>
    </row>
    <row r="131" spans="1:5">
      <c r="A131" s="10"/>
      <c r="B131" s="7"/>
      <c r="C131" s="7"/>
      <c r="D131" s="7"/>
      <c r="E131" s="7"/>
    </row>
    <row r="132" spans="1:5">
      <c r="A132" s="22"/>
      <c r="B132" s="7"/>
      <c r="C132" s="7"/>
      <c r="D132" s="7"/>
      <c r="E132" s="7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L217"/>
  <sheetViews>
    <sheetView view="pageBreakPreview" zoomScale="70" zoomScaleSheetLayoutView="70" workbookViewId="0">
      <selection activeCell="D103" sqref="D103"/>
    </sheetView>
  </sheetViews>
  <sheetFormatPr defaultRowHeight="15.75"/>
  <cols>
    <col min="1" max="1" width="24.125" customWidth="1"/>
    <col min="2" max="10" width="10.625" customWidth="1"/>
  </cols>
  <sheetData>
    <row r="1" spans="1:12" ht="31.5" customHeight="1">
      <c r="A1" s="392" t="s">
        <v>109</v>
      </c>
      <c r="B1" s="392"/>
      <c r="C1" s="392"/>
      <c r="D1" s="392"/>
      <c r="E1" s="392"/>
      <c r="F1" s="392"/>
      <c r="G1" s="392"/>
      <c r="H1" s="392"/>
      <c r="I1" s="392"/>
      <c r="J1" s="392"/>
      <c r="K1" s="186"/>
    </row>
    <row r="2" spans="1:12" ht="16.5" thickBot="1">
      <c r="A2" s="385" t="s">
        <v>54</v>
      </c>
      <c r="B2" s="385"/>
      <c r="C2" s="385"/>
      <c r="D2" s="385"/>
      <c r="E2" s="385"/>
      <c r="F2" s="385"/>
      <c r="G2" s="385"/>
      <c r="H2" s="385"/>
      <c r="I2" s="385"/>
      <c r="J2" s="385"/>
      <c r="K2" s="15"/>
      <c r="L2" s="7"/>
    </row>
    <row r="3" spans="1:12" ht="32.25" thickBot="1">
      <c r="A3" s="77" t="s">
        <v>91</v>
      </c>
      <c r="B3" s="78" t="s">
        <v>92</v>
      </c>
      <c r="C3" s="78" t="s">
        <v>93</v>
      </c>
      <c r="D3" s="79" t="s">
        <v>94</v>
      </c>
      <c r="E3" s="79" t="s">
        <v>95</v>
      </c>
      <c r="F3" s="79" t="s">
        <v>96</v>
      </c>
      <c r="G3" s="93" t="s">
        <v>97</v>
      </c>
      <c r="H3" s="93" t="s">
        <v>98</v>
      </c>
      <c r="I3" s="93" t="s">
        <v>99</v>
      </c>
      <c r="J3" s="94" t="s">
        <v>100</v>
      </c>
      <c r="K3" s="15"/>
      <c r="L3" s="7"/>
    </row>
    <row r="4" spans="1:12" ht="31.5">
      <c r="A4" s="75" t="s">
        <v>301</v>
      </c>
      <c r="B4" s="76">
        <v>5</v>
      </c>
      <c r="C4" s="76">
        <v>1</v>
      </c>
      <c r="D4" s="76">
        <v>1</v>
      </c>
      <c r="E4" s="76">
        <v>0</v>
      </c>
      <c r="F4" s="76">
        <v>0</v>
      </c>
      <c r="G4" s="134">
        <f>IFERROR(C4/B4,0)</f>
        <v>0.2</v>
      </c>
      <c r="H4" s="134">
        <f>IFERROR(E4/D4,0)</f>
        <v>0</v>
      </c>
      <c r="I4" s="134">
        <f>IFERROR(F4/E4,0)</f>
        <v>0</v>
      </c>
      <c r="J4" s="134">
        <f>IFERROR(F4/B4,0)</f>
        <v>0</v>
      </c>
      <c r="K4" s="15"/>
      <c r="L4" s="7"/>
    </row>
    <row r="5" spans="1:12">
      <c r="A5" s="18"/>
      <c r="B5" s="2"/>
      <c r="C5" s="2"/>
      <c r="D5" s="2"/>
      <c r="E5" s="2"/>
      <c r="F5" s="2"/>
      <c r="G5" s="135">
        <f t="shared" ref="G5:G22" si="0">IFERROR(C5/B5,0)</f>
        <v>0</v>
      </c>
      <c r="H5" s="135">
        <f t="shared" ref="H5:H22" si="1">IFERROR(E5/D5,0)</f>
        <v>0</v>
      </c>
      <c r="I5" s="135">
        <f t="shared" ref="I5:I22" si="2">IFERROR(F5/E5,0)</f>
        <v>0</v>
      </c>
      <c r="J5" s="135">
        <f t="shared" ref="J5:J22" si="3">IFERROR(F5/B5,0)</f>
        <v>0</v>
      </c>
      <c r="K5" s="15"/>
      <c r="L5" s="7"/>
    </row>
    <row r="6" spans="1:12">
      <c r="A6" s="18"/>
      <c r="B6" s="2"/>
      <c r="C6" s="2"/>
      <c r="D6" s="2"/>
      <c r="E6" s="2"/>
      <c r="F6" s="2"/>
      <c r="G6" s="135">
        <f t="shared" si="0"/>
        <v>0</v>
      </c>
      <c r="H6" s="135">
        <f t="shared" si="1"/>
        <v>0</v>
      </c>
      <c r="I6" s="135">
        <f t="shared" si="2"/>
        <v>0</v>
      </c>
      <c r="J6" s="135">
        <f t="shared" si="3"/>
        <v>0</v>
      </c>
      <c r="K6" s="15"/>
      <c r="L6" s="7"/>
    </row>
    <row r="7" spans="1:12">
      <c r="A7" s="18"/>
      <c r="B7" s="2"/>
      <c r="C7" s="2"/>
      <c r="D7" s="2"/>
      <c r="E7" s="2"/>
      <c r="F7" s="2"/>
      <c r="G7" s="135">
        <f t="shared" si="0"/>
        <v>0</v>
      </c>
      <c r="H7" s="135">
        <f t="shared" si="1"/>
        <v>0</v>
      </c>
      <c r="I7" s="135">
        <f t="shared" si="2"/>
        <v>0</v>
      </c>
      <c r="J7" s="135">
        <f t="shared" si="3"/>
        <v>0</v>
      </c>
      <c r="K7" s="15"/>
      <c r="L7" s="7"/>
    </row>
    <row r="8" spans="1:12">
      <c r="A8" s="18"/>
      <c r="B8" s="2"/>
      <c r="C8" s="2"/>
      <c r="D8" s="2"/>
      <c r="E8" s="2"/>
      <c r="F8" s="2"/>
      <c r="G8" s="135">
        <f t="shared" si="0"/>
        <v>0</v>
      </c>
      <c r="H8" s="135">
        <f t="shared" si="1"/>
        <v>0</v>
      </c>
      <c r="I8" s="135">
        <f t="shared" si="2"/>
        <v>0</v>
      </c>
      <c r="J8" s="135">
        <f t="shared" si="3"/>
        <v>0</v>
      </c>
      <c r="K8" s="15"/>
      <c r="L8" s="7"/>
    </row>
    <row r="9" spans="1:12">
      <c r="A9" s="18"/>
      <c r="B9" s="2"/>
      <c r="C9" s="2"/>
      <c r="D9" s="2"/>
      <c r="E9" s="2"/>
      <c r="F9" s="2"/>
      <c r="G9" s="135">
        <f t="shared" si="0"/>
        <v>0</v>
      </c>
      <c r="H9" s="135">
        <f t="shared" si="1"/>
        <v>0</v>
      </c>
      <c r="I9" s="135">
        <f t="shared" si="2"/>
        <v>0</v>
      </c>
      <c r="J9" s="135">
        <f t="shared" si="3"/>
        <v>0</v>
      </c>
      <c r="K9" s="15"/>
      <c r="L9" s="7"/>
    </row>
    <row r="10" spans="1:12">
      <c r="A10" s="18"/>
      <c r="B10" s="2"/>
      <c r="C10" s="2"/>
      <c r="D10" s="2"/>
      <c r="E10" s="2"/>
      <c r="F10" s="2"/>
      <c r="G10" s="135">
        <f t="shared" si="0"/>
        <v>0</v>
      </c>
      <c r="H10" s="135">
        <f t="shared" si="1"/>
        <v>0</v>
      </c>
      <c r="I10" s="135">
        <f t="shared" si="2"/>
        <v>0</v>
      </c>
      <c r="J10" s="135">
        <f t="shared" si="3"/>
        <v>0</v>
      </c>
      <c r="K10" s="15"/>
      <c r="L10" s="7"/>
    </row>
    <row r="11" spans="1:12">
      <c r="A11" s="18"/>
      <c r="B11" s="2"/>
      <c r="C11" s="2"/>
      <c r="D11" s="2"/>
      <c r="E11" s="2"/>
      <c r="F11" s="2"/>
      <c r="G11" s="135">
        <f t="shared" si="0"/>
        <v>0</v>
      </c>
      <c r="H11" s="135">
        <f t="shared" si="1"/>
        <v>0</v>
      </c>
      <c r="I11" s="135">
        <f t="shared" si="2"/>
        <v>0</v>
      </c>
      <c r="J11" s="135">
        <f t="shared" si="3"/>
        <v>0</v>
      </c>
      <c r="K11" s="15"/>
      <c r="L11" s="7"/>
    </row>
    <row r="12" spans="1:12">
      <c r="A12" s="18"/>
      <c r="B12" s="52"/>
      <c r="C12" s="52"/>
      <c r="D12" s="52"/>
      <c r="E12" s="52"/>
      <c r="F12" s="52"/>
      <c r="G12" s="135">
        <f t="shared" si="0"/>
        <v>0</v>
      </c>
      <c r="H12" s="135">
        <f t="shared" si="1"/>
        <v>0</v>
      </c>
      <c r="I12" s="135">
        <f t="shared" si="2"/>
        <v>0</v>
      </c>
      <c r="J12" s="135">
        <f t="shared" si="3"/>
        <v>0</v>
      </c>
      <c r="K12" s="15"/>
      <c r="L12" s="7"/>
    </row>
    <row r="13" spans="1:12">
      <c r="A13" s="18"/>
      <c r="B13" s="40"/>
      <c r="C13" s="40"/>
      <c r="D13" s="52"/>
      <c r="E13" s="52"/>
      <c r="F13" s="52"/>
      <c r="G13" s="135">
        <f t="shared" si="0"/>
        <v>0</v>
      </c>
      <c r="H13" s="135">
        <f t="shared" si="1"/>
        <v>0</v>
      </c>
      <c r="I13" s="135">
        <f t="shared" si="2"/>
        <v>0</v>
      </c>
      <c r="J13" s="135">
        <f t="shared" si="3"/>
        <v>0</v>
      </c>
      <c r="K13" s="15"/>
      <c r="L13" s="7"/>
    </row>
    <row r="14" spans="1:12">
      <c r="A14" s="18"/>
      <c r="B14" s="2"/>
      <c r="C14" s="2"/>
      <c r="D14" s="2"/>
      <c r="E14" s="2"/>
      <c r="F14" s="2"/>
      <c r="G14" s="135">
        <f t="shared" si="0"/>
        <v>0</v>
      </c>
      <c r="H14" s="135">
        <f t="shared" si="1"/>
        <v>0</v>
      </c>
      <c r="I14" s="135">
        <f t="shared" si="2"/>
        <v>0</v>
      </c>
      <c r="J14" s="135">
        <f t="shared" si="3"/>
        <v>0</v>
      </c>
      <c r="K14" s="15"/>
      <c r="L14" s="7"/>
    </row>
    <row r="15" spans="1:12">
      <c r="A15" s="18"/>
      <c r="B15" s="2"/>
      <c r="C15" s="2"/>
      <c r="D15" s="2"/>
      <c r="E15" s="2"/>
      <c r="F15" s="2"/>
      <c r="G15" s="135">
        <f t="shared" si="0"/>
        <v>0</v>
      </c>
      <c r="H15" s="135">
        <f t="shared" si="1"/>
        <v>0</v>
      </c>
      <c r="I15" s="135">
        <f t="shared" si="2"/>
        <v>0</v>
      </c>
      <c r="J15" s="135">
        <f t="shared" si="3"/>
        <v>0</v>
      </c>
      <c r="K15" s="15"/>
      <c r="L15" s="7"/>
    </row>
    <row r="16" spans="1:12">
      <c r="A16" s="18"/>
      <c r="B16" s="2"/>
      <c r="C16" s="2"/>
      <c r="D16" s="2"/>
      <c r="E16" s="2"/>
      <c r="F16" s="2"/>
      <c r="G16" s="135">
        <f t="shared" si="0"/>
        <v>0</v>
      </c>
      <c r="H16" s="135">
        <f t="shared" si="1"/>
        <v>0</v>
      </c>
      <c r="I16" s="135">
        <f t="shared" si="2"/>
        <v>0</v>
      </c>
      <c r="J16" s="135">
        <f t="shared" si="3"/>
        <v>0</v>
      </c>
      <c r="K16" s="15"/>
      <c r="L16" s="7"/>
    </row>
    <row r="17" spans="1:12">
      <c r="A17" s="18"/>
      <c r="B17" s="2"/>
      <c r="C17" s="2"/>
      <c r="D17" s="2"/>
      <c r="E17" s="2"/>
      <c r="F17" s="2"/>
      <c r="G17" s="135">
        <f t="shared" si="0"/>
        <v>0</v>
      </c>
      <c r="H17" s="135">
        <f t="shared" si="1"/>
        <v>0</v>
      </c>
      <c r="I17" s="135">
        <f t="shared" si="2"/>
        <v>0</v>
      </c>
      <c r="J17" s="135">
        <f t="shared" si="3"/>
        <v>0</v>
      </c>
      <c r="K17" s="15"/>
      <c r="L17" s="7"/>
    </row>
    <row r="18" spans="1:12">
      <c r="A18" s="18"/>
      <c r="B18" s="2"/>
      <c r="C18" s="2"/>
      <c r="D18" s="2"/>
      <c r="E18" s="2"/>
      <c r="F18" s="2"/>
      <c r="G18" s="135">
        <f t="shared" si="0"/>
        <v>0</v>
      </c>
      <c r="H18" s="135">
        <f t="shared" si="1"/>
        <v>0</v>
      </c>
      <c r="I18" s="135">
        <f t="shared" si="2"/>
        <v>0</v>
      </c>
      <c r="J18" s="135">
        <f t="shared" si="3"/>
        <v>0</v>
      </c>
      <c r="K18" s="15"/>
      <c r="L18" s="7"/>
    </row>
    <row r="19" spans="1:12">
      <c r="A19" s="18"/>
      <c r="B19" s="2"/>
      <c r="C19" s="2"/>
      <c r="D19" s="2"/>
      <c r="E19" s="2"/>
      <c r="F19" s="2"/>
      <c r="G19" s="135">
        <f t="shared" si="0"/>
        <v>0</v>
      </c>
      <c r="H19" s="135">
        <f t="shared" si="1"/>
        <v>0</v>
      </c>
      <c r="I19" s="135">
        <f t="shared" si="2"/>
        <v>0</v>
      </c>
      <c r="J19" s="135">
        <f t="shared" si="3"/>
        <v>0</v>
      </c>
      <c r="K19" s="15"/>
      <c r="L19" s="7"/>
    </row>
    <row r="20" spans="1:12">
      <c r="A20" s="18"/>
      <c r="B20" s="2"/>
      <c r="C20" s="2"/>
      <c r="D20" s="2"/>
      <c r="E20" s="2"/>
      <c r="F20" s="2"/>
      <c r="G20" s="135">
        <f t="shared" si="0"/>
        <v>0</v>
      </c>
      <c r="H20" s="135">
        <f t="shared" si="1"/>
        <v>0</v>
      </c>
      <c r="I20" s="135">
        <f t="shared" si="2"/>
        <v>0</v>
      </c>
      <c r="J20" s="135">
        <f t="shared" si="3"/>
        <v>0</v>
      </c>
      <c r="K20" s="41"/>
      <c r="L20" s="7"/>
    </row>
    <row r="21" spans="1:12">
      <c r="A21" s="18"/>
      <c r="B21" s="2"/>
      <c r="C21" s="2"/>
      <c r="D21" s="2"/>
      <c r="E21" s="2"/>
      <c r="F21" s="2"/>
      <c r="G21" s="135">
        <f t="shared" si="0"/>
        <v>0</v>
      </c>
      <c r="H21" s="135">
        <f t="shared" si="1"/>
        <v>0</v>
      </c>
      <c r="I21" s="135">
        <f t="shared" si="2"/>
        <v>0</v>
      </c>
      <c r="J21" s="135">
        <f t="shared" si="3"/>
        <v>0</v>
      </c>
      <c r="K21" s="15"/>
      <c r="L21" s="7"/>
    </row>
    <row r="22" spans="1:12">
      <c r="A22" s="18"/>
      <c r="B22" s="2"/>
      <c r="C22" s="2"/>
      <c r="D22" s="2"/>
      <c r="E22" s="2"/>
      <c r="F22" s="2"/>
      <c r="G22" s="135">
        <f t="shared" si="0"/>
        <v>0</v>
      </c>
      <c r="H22" s="135">
        <f t="shared" si="1"/>
        <v>0</v>
      </c>
      <c r="I22" s="135">
        <f t="shared" si="2"/>
        <v>0</v>
      </c>
      <c r="J22" s="135">
        <f t="shared" si="3"/>
        <v>0</v>
      </c>
      <c r="K22" s="15"/>
      <c r="L22" s="7"/>
    </row>
    <row r="23" spans="1:12">
      <c r="A23" s="18"/>
      <c r="B23" s="2"/>
      <c r="C23" s="2"/>
      <c r="D23" s="2"/>
      <c r="E23" s="2"/>
      <c r="F23" s="2"/>
      <c r="G23" s="135">
        <f t="shared" ref="G23:G31" si="4">IFERROR(C23/B23,0)</f>
        <v>0</v>
      </c>
      <c r="H23" s="135">
        <f t="shared" ref="H23:H31" si="5">IFERROR(E23/D23,0)</f>
        <v>0</v>
      </c>
      <c r="I23" s="135">
        <f t="shared" ref="I23:I31" si="6">IFERROR(F23/E23,0)</f>
        <v>0</v>
      </c>
      <c r="J23" s="135">
        <f t="shared" ref="J23:J31" si="7">IFERROR(F23/B23,0)</f>
        <v>0</v>
      </c>
      <c r="K23" s="15"/>
      <c r="L23" s="7"/>
    </row>
    <row r="24" spans="1:12">
      <c r="A24" s="18"/>
      <c r="B24" s="2"/>
      <c r="C24" s="2"/>
      <c r="D24" s="2"/>
      <c r="E24" s="2"/>
      <c r="F24" s="2"/>
      <c r="G24" s="135">
        <f t="shared" si="4"/>
        <v>0</v>
      </c>
      <c r="H24" s="135">
        <f t="shared" si="5"/>
        <v>0</v>
      </c>
      <c r="I24" s="135">
        <f t="shared" si="6"/>
        <v>0</v>
      </c>
      <c r="J24" s="135">
        <f t="shared" si="7"/>
        <v>0</v>
      </c>
      <c r="K24" s="15"/>
      <c r="L24" s="7"/>
    </row>
    <row r="25" spans="1:12">
      <c r="A25" s="18"/>
      <c r="B25" s="2"/>
      <c r="C25" s="2"/>
      <c r="D25" s="2"/>
      <c r="E25" s="2"/>
      <c r="F25" s="2"/>
      <c r="G25" s="135">
        <f t="shared" si="4"/>
        <v>0</v>
      </c>
      <c r="H25" s="135">
        <f t="shared" si="5"/>
        <v>0</v>
      </c>
      <c r="I25" s="135">
        <f t="shared" si="6"/>
        <v>0</v>
      </c>
      <c r="J25" s="135">
        <f t="shared" si="7"/>
        <v>0</v>
      </c>
      <c r="K25" s="15"/>
      <c r="L25" s="7"/>
    </row>
    <row r="26" spans="1:12">
      <c r="A26" s="18"/>
      <c r="B26" s="2"/>
      <c r="C26" s="2"/>
      <c r="D26" s="2"/>
      <c r="E26" s="2"/>
      <c r="F26" s="2"/>
      <c r="G26" s="135">
        <f t="shared" si="4"/>
        <v>0</v>
      </c>
      <c r="H26" s="135">
        <f t="shared" si="5"/>
        <v>0</v>
      </c>
      <c r="I26" s="135">
        <f t="shared" si="6"/>
        <v>0</v>
      </c>
      <c r="J26" s="135">
        <f t="shared" si="7"/>
        <v>0</v>
      </c>
      <c r="K26" s="15"/>
      <c r="L26" s="7"/>
    </row>
    <row r="27" spans="1:12">
      <c r="A27" s="18"/>
      <c r="B27" s="2"/>
      <c r="C27" s="2"/>
      <c r="D27" s="2"/>
      <c r="E27" s="2"/>
      <c r="F27" s="2"/>
      <c r="G27" s="135">
        <f t="shared" si="4"/>
        <v>0</v>
      </c>
      <c r="H27" s="135">
        <f t="shared" si="5"/>
        <v>0</v>
      </c>
      <c r="I27" s="135">
        <f t="shared" si="6"/>
        <v>0</v>
      </c>
      <c r="J27" s="135">
        <f t="shared" si="7"/>
        <v>0</v>
      </c>
      <c r="K27" s="15"/>
      <c r="L27" s="7"/>
    </row>
    <row r="28" spans="1:12">
      <c r="A28" s="18"/>
      <c r="B28" s="2"/>
      <c r="C28" s="2"/>
      <c r="D28" s="2"/>
      <c r="E28" s="2"/>
      <c r="F28" s="2"/>
      <c r="G28" s="135">
        <f t="shared" si="4"/>
        <v>0</v>
      </c>
      <c r="H28" s="135">
        <f t="shared" si="5"/>
        <v>0</v>
      </c>
      <c r="I28" s="135">
        <f t="shared" si="6"/>
        <v>0</v>
      </c>
      <c r="J28" s="135">
        <f t="shared" si="7"/>
        <v>0</v>
      </c>
      <c r="K28" s="15"/>
      <c r="L28" s="7"/>
    </row>
    <row r="29" spans="1:12">
      <c r="A29" s="18"/>
      <c r="B29" s="2"/>
      <c r="C29" s="2"/>
      <c r="D29" s="2"/>
      <c r="E29" s="2"/>
      <c r="F29" s="2"/>
      <c r="G29" s="135">
        <f t="shared" si="4"/>
        <v>0</v>
      </c>
      <c r="H29" s="135">
        <f t="shared" si="5"/>
        <v>0</v>
      </c>
      <c r="I29" s="135">
        <f t="shared" si="6"/>
        <v>0</v>
      </c>
      <c r="J29" s="135">
        <f t="shared" si="7"/>
        <v>0</v>
      </c>
      <c r="K29" s="15"/>
      <c r="L29" s="7"/>
    </row>
    <row r="30" spans="1:12">
      <c r="A30" s="40"/>
      <c r="B30" s="52"/>
      <c r="C30" s="52"/>
      <c r="D30" s="52"/>
      <c r="E30" s="52"/>
      <c r="F30" s="52"/>
      <c r="G30" s="135">
        <f t="shared" si="4"/>
        <v>0</v>
      </c>
      <c r="H30" s="135">
        <f t="shared" si="5"/>
        <v>0</v>
      </c>
      <c r="I30" s="135">
        <f t="shared" si="6"/>
        <v>0</v>
      </c>
      <c r="J30" s="135">
        <f t="shared" si="7"/>
        <v>0</v>
      </c>
      <c r="K30" s="15"/>
      <c r="L30" s="7"/>
    </row>
    <row r="31" spans="1:12">
      <c r="A31" s="132" t="s">
        <v>56</v>
      </c>
      <c r="B31" s="50">
        <f>SUM(B4:B30)</f>
        <v>5</v>
      </c>
      <c r="C31" s="50">
        <f>SUM(C4:C30)</f>
        <v>1</v>
      </c>
      <c r="D31" s="50">
        <f>SUM(D4:D30)</f>
        <v>1</v>
      </c>
      <c r="E31" s="50">
        <f>SUM(E4:E30)</f>
        <v>0</v>
      </c>
      <c r="F31" s="50">
        <f>SUM(F4:F30)</f>
        <v>0</v>
      </c>
      <c r="G31" s="135">
        <f t="shared" si="4"/>
        <v>0.2</v>
      </c>
      <c r="H31" s="135">
        <f t="shared" si="5"/>
        <v>0</v>
      </c>
      <c r="I31" s="135">
        <f t="shared" si="6"/>
        <v>0</v>
      </c>
      <c r="J31" s="135">
        <f t="shared" si="7"/>
        <v>0</v>
      </c>
      <c r="K31" s="15"/>
      <c r="L31" s="7"/>
    </row>
    <row r="32" spans="1:12">
      <c r="A32" s="41"/>
      <c r="B32" s="7"/>
      <c r="C32" s="7"/>
      <c r="D32" s="7"/>
      <c r="E32" s="7"/>
      <c r="F32" s="7"/>
      <c r="G32" s="7"/>
      <c r="H32" s="7"/>
      <c r="I32" s="7"/>
      <c r="J32" s="7"/>
      <c r="K32" s="15"/>
      <c r="L32" s="7"/>
    </row>
    <row r="33" spans="1:12" ht="16.5" thickBot="1">
      <c r="A33" s="385" t="s">
        <v>55</v>
      </c>
      <c r="B33" s="385"/>
      <c r="C33" s="385"/>
      <c r="D33" s="385"/>
      <c r="E33" s="385"/>
      <c r="F33" s="385"/>
      <c r="G33" s="385"/>
      <c r="H33" s="385"/>
      <c r="I33" s="385"/>
      <c r="J33" s="385"/>
      <c r="K33" s="15"/>
      <c r="L33" s="7"/>
    </row>
    <row r="34" spans="1:12" ht="32.25" thickBot="1">
      <c r="A34" s="77" t="s">
        <v>91</v>
      </c>
      <c r="B34" s="78" t="s">
        <v>92</v>
      </c>
      <c r="C34" s="78" t="s">
        <v>93</v>
      </c>
      <c r="D34" s="79" t="s">
        <v>94</v>
      </c>
      <c r="E34" s="79" t="s">
        <v>95</v>
      </c>
      <c r="F34" s="79" t="s">
        <v>96</v>
      </c>
      <c r="G34" s="93" t="s">
        <v>97</v>
      </c>
      <c r="H34" s="93" t="s">
        <v>98</v>
      </c>
      <c r="I34" s="93" t="s">
        <v>99</v>
      </c>
      <c r="J34" s="94" t="s">
        <v>100</v>
      </c>
      <c r="K34" s="15"/>
      <c r="L34" s="7"/>
    </row>
    <row r="35" spans="1:12" ht="31.5">
      <c r="A35" s="75" t="s">
        <v>301</v>
      </c>
      <c r="B35" s="72">
        <v>15</v>
      </c>
      <c r="C35" s="72">
        <v>18</v>
      </c>
      <c r="D35" s="72">
        <v>17</v>
      </c>
      <c r="E35" s="72">
        <v>17</v>
      </c>
      <c r="F35" s="72">
        <v>14</v>
      </c>
      <c r="G35" s="134">
        <f>IFERROR(C35/B35,0)</f>
        <v>1.2</v>
      </c>
      <c r="H35" s="134">
        <f>IFERROR(E35/D35,0)</f>
        <v>1</v>
      </c>
      <c r="I35" s="134">
        <f>IFERROR(F35/E35,0)</f>
        <v>0.82352941176470584</v>
      </c>
      <c r="J35" s="134">
        <f>IFERROR(F35/B35,0)</f>
        <v>0.93333333333333335</v>
      </c>
      <c r="K35" s="15"/>
      <c r="L35" s="7"/>
    </row>
    <row r="36" spans="1:12" ht="20.25" customHeight="1">
      <c r="A36" s="18"/>
      <c r="B36" s="2"/>
      <c r="C36" s="2"/>
      <c r="D36" s="2"/>
      <c r="E36" s="2"/>
      <c r="F36" s="2"/>
      <c r="G36" s="135">
        <f t="shared" ref="G36:G46" si="8">IFERROR(C36/B36,0)</f>
        <v>0</v>
      </c>
      <c r="H36" s="135">
        <f t="shared" ref="H36:H46" si="9">IFERROR(E36/D36,0)</f>
        <v>0</v>
      </c>
      <c r="I36" s="135">
        <f t="shared" ref="I36:I46" si="10">IFERROR(F36/E36,0)</f>
        <v>0</v>
      </c>
      <c r="J36" s="135">
        <f t="shared" ref="J36:J46" si="11">IFERROR(F36/B36,0)</f>
        <v>0</v>
      </c>
      <c r="K36" s="15"/>
      <c r="L36" s="7"/>
    </row>
    <row r="37" spans="1:12">
      <c r="A37" s="18"/>
      <c r="B37" s="2"/>
      <c r="C37" s="2"/>
      <c r="D37" s="2"/>
      <c r="E37" s="2"/>
      <c r="F37" s="2"/>
      <c r="G37" s="135">
        <f t="shared" si="8"/>
        <v>0</v>
      </c>
      <c r="H37" s="135">
        <f t="shared" si="9"/>
        <v>0</v>
      </c>
      <c r="I37" s="135">
        <f t="shared" si="10"/>
        <v>0</v>
      </c>
      <c r="J37" s="135">
        <f t="shared" si="11"/>
        <v>0</v>
      </c>
      <c r="K37" s="15"/>
      <c r="L37" s="7"/>
    </row>
    <row r="38" spans="1:12">
      <c r="A38" s="18"/>
      <c r="B38" s="2"/>
      <c r="C38" s="2"/>
      <c r="D38" s="2"/>
      <c r="E38" s="2"/>
      <c r="F38" s="2"/>
      <c r="G38" s="135">
        <f t="shared" si="8"/>
        <v>0</v>
      </c>
      <c r="H38" s="135">
        <f t="shared" si="9"/>
        <v>0</v>
      </c>
      <c r="I38" s="135">
        <f t="shared" si="10"/>
        <v>0</v>
      </c>
      <c r="J38" s="135">
        <f t="shared" si="11"/>
        <v>0</v>
      </c>
      <c r="K38" s="11"/>
    </row>
    <row r="39" spans="1:12" ht="19.5" customHeight="1">
      <c r="A39" s="18"/>
      <c r="B39" s="2"/>
      <c r="C39" s="2"/>
      <c r="D39" s="2"/>
      <c r="E39" s="2"/>
      <c r="F39" s="2"/>
      <c r="G39" s="135">
        <f t="shared" si="8"/>
        <v>0</v>
      </c>
      <c r="H39" s="135">
        <f t="shared" si="9"/>
        <v>0</v>
      </c>
      <c r="I39" s="135">
        <f t="shared" si="10"/>
        <v>0</v>
      </c>
      <c r="J39" s="135">
        <f t="shared" si="11"/>
        <v>0</v>
      </c>
      <c r="K39" s="11"/>
    </row>
    <row r="40" spans="1:12" ht="20.25" customHeight="1">
      <c r="A40" s="18"/>
      <c r="B40" s="2"/>
      <c r="C40" s="2"/>
      <c r="D40" s="2"/>
      <c r="E40" s="2"/>
      <c r="F40" s="2"/>
      <c r="G40" s="135">
        <f t="shared" si="8"/>
        <v>0</v>
      </c>
      <c r="H40" s="135">
        <f t="shared" si="9"/>
        <v>0</v>
      </c>
      <c r="I40" s="135">
        <f t="shared" si="10"/>
        <v>0</v>
      </c>
      <c r="J40" s="135">
        <f t="shared" si="11"/>
        <v>0</v>
      </c>
      <c r="K40" s="11"/>
    </row>
    <row r="41" spans="1:12" ht="19.5" customHeight="1">
      <c r="A41" s="18"/>
      <c r="B41" s="2"/>
      <c r="C41" s="2"/>
      <c r="D41" s="2"/>
      <c r="E41" s="2"/>
      <c r="F41" s="2"/>
      <c r="G41" s="135">
        <f t="shared" si="8"/>
        <v>0</v>
      </c>
      <c r="H41" s="135">
        <f t="shared" si="9"/>
        <v>0</v>
      </c>
      <c r="I41" s="135">
        <f t="shared" si="10"/>
        <v>0</v>
      </c>
      <c r="J41" s="135">
        <f t="shared" si="11"/>
        <v>0</v>
      </c>
      <c r="K41" s="11"/>
    </row>
    <row r="42" spans="1:12" ht="18.75" customHeight="1">
      <c r="A42" s="18"/>
      <c r="B42" s="2"/>
      <c r="C42" s="2"/>
      <c r="D42" s="2"/>
      <c r="E42" s="2"/>
      <c r="F42" s="2"/>
      <c r="G42" s="135">
        <f t="shared" si="8"/>
        <v>0</v>
      </c>
      <c r="H42" s="135">
        <f t="shared" si="9"/>
        <v>0</v>
      </c>
      <c r="I42" s="135">
        <f t="shared" si="10"/>
        <v>0</v>
      </c>
      <c r="J42" s="135">
        <f t="shared" si="11"/>
        <v>0</v>
      </c>
      <c r="K42" s="11"/>
    </row>
    <row r="43" spans="1:12" ht="21.75" customHeight="1">
      <c r="A43" s="18"/>
      <c r="B43" s="52"/>
      <c r="C43" s="52"/>
      <c r="D43" s="52"/>
      <c r="E43" s="52"/>
      <c r="F43" s="52"/>
      <c r="G43" s="135">
        <f t="shared" si="8"/>
        <v>0</v>
      </c>
      <c r="H43" s="135">
        <f t="shared" si="9"/>
        <v>0</v>
      </c>
      <c r="I43" s="135">
        <f t="shared" si="10"/>
        <v>0</v>
      </c>
      <c r="J43" s="135">
        <f t="shared" si="11"/>
        <v>0</v>
      </c>
      <c r="K43" s="11"/>
    </row>
    <row r="44" spans="1:12">
      <c r="A44" s="18"/>
      <c r="B44" s="40"/>
      <c r="C44" s="40"/>
      <c r="D44" s="52"/>
      <c r="E44" s="52"/>
      <c r="F44" s="52"/>
      <c r="G44" s="135">
        <f t="shared" si="8"/>
        <v>0</v>
      </c>
      <c r="H44" s="135">
        <f t="shared" si="9"/>
        <v>0</v>
      </c>
      <c r="I44" s="135">
        <f t="shared" si="10"/>
        <v>0</v>
      </c>
      <c r="J44" s="135">
        <f t="shared" si="11"/>
        <v>0</v>
      </c>
      <c r="K44" s="11"/>
    </row>
    <row r="45" spans="1:12">
      <c r="A45" s="18"/>
      <c r="B45" s="2"/>
      <c r="C45" s="2"/>
      <c r="D45" s="2"/>
      <c r="E45" s="2"/>
      <c r="F45" s="2"/>
      <c r="G45" s="135">
        <f t="shared" si="8"/>
        <v>0</v>
      </c>
      <c r="H45" s="135">
        <f t="shared" si="9"/>
        <v>0</v>
      </c>
      <c r="I45" s="135">
        <f t="shared" si="10"/>
        <v>0</v>
      </c>
      <c r="J45" s="135">
        <f t="shared" si="11"/>
        <v>0</v>
      </c>
      <c r="K45" s="11"/>
    </row>
    <row r="46" spans="1:12">
      <c r="A46" s="18"/>
      <c r="B46" s="2"/>
      <c r="C46" s="2"/>
      <c r="D46" s="2"/>
      <c r="E46" s="2"/>
      <c r="F46" s="2"/>
      <c r="G46" s="135">
        <f t="shared" si="8"/>
        <v>0</v>
      </c>
      <c r="H46" s="135">
        <f t="shared" si="9"/>
        <v>0</v>
      </c>
      <c r="I46" s="135">
        <f t="shared" si="10"/>
        <v>0</v>
      </c>
      <c r="J46" s="135">
        <f t="shared" si="11"/>
        <v>0</v>
      </c>
      <c r="K46" s="11"/>
    </row>
    <row r="47" spans="1:12">
      <c r="A47" s="18"/>
      <c r="B47" s="2"/>
      <c r="C47" s="2"/>
      <c r="D47" s="2"/>
      <c r="E47" s="2"/>
      <c r="F47" s="2"/>
      <c r="G47" s="135">
        <f t="shared" ref="G47:G62" si="12">IFERROR(C47/B47,0)</f>
        <v>0</v>
      </c>
      <c r="H47" s="135">
        <f t="shared" ref="H47:H62" si="13">IFERROR(E47/D47,0)</f>
        <v>0</v>
      </c>
      <c r="I47" s="135">
        <f t="shared" ref="I47:I62" si="14">IFERROR(F47/E47,0)</f>
        <v>0</v>
      </c>
      <c r="J47" s="135">
        <f t="shared" ref="J47:J62" si="15">IFERROR(F47/B47,0)</f>
        <v>0</v>
      </c>
      <c r="K47" s="11"/>
    </row>
    <row r="48" spans="1:12">
      <c r="A48" s="18"/>
      <c r="B48" s="2"/>
      <c r="C48" s="2"/>
      <c r="D48" s="2"/>
      <c r="E48" s="2"/>
      <c r="F48" s="2"/>
      <c r="G48" s="135">
        <f t="shared" si="12"/>
        <v>0</v>
      </c>
      <c r="H48" s="135">
        <f t="shared" si="13"/>
        <v>0</v>
      </c>
      <c r="I48" s="135">
        <f t="shared" si="14"/>
        <v>0</v>
      </c>
      <c r="J48" s="135">
        <f t="shared" si="15"/>
        <v>0</v>
      </c>
      <c r="K48" s="11"/>
    </row>
    <row r="49" spans="1:11">
      <c r="A49" s="18"/>
      <c r="B49" s="2"/>
      <c r="C49" s="2"/>
      <c r="D49" s="2"/>
      <c r="E49" s="2"/>
      <c r="F49" s="2"/>
      <c r="G49" s="135">
        <f t="shared" si="12"/>
        <v>0</v>
      </c>
      <c r="H49" s="135">
        <f t="shared" si="13"/>
        <v>0</v>
      </c>
      <c r="I49" s="135">
        <f t="shared" si="14"/>
        <v>0</v>
      </c>
      <c r="J49" s="135">
        <f t="shared" si="15"/>
        <v>0</v>
      </c>
      <c r="K49" s="11"/>
    </row>
    <row r="50" spans="1:11">
      <c r="A50" s="18"/>
      <c r="B50" s="2"/>
      <c r="C50" s="2"/>
      <c r="D50" s="2"/>
      <c r="E50" s="2"/>
      <c r="F50" s="2"/>
      <c r="G50" s="135">
        <f t="shared" si="12"/>
        <v>0</v>
      </c>
      <c r="H50" s="135">
        <f t="shared" si="13"/>
        <v>0</v>
      </c>
      <c r="I50" s="135">
        <f t="shared" si="14"/>
        <v>0</v>
      </c>
      <c r="J50" s="135">
        <f t="shared" si="15"/>
        <v>0</v>
      </c>
      <c r="K50" s="11"/>
    </row>
    <row r="51" spans="1:11">
      <c r="A51" s="18"/>
      <c r="B51" s="2"/>
      <c r="C51" s="2"/>
      <c r="D51" s="2"/>
      <c r="E51" s="2"/>
      <c r="F51" s="2"/>
      <c r="G51" s="135">
        <f t="shared" si="12"/>
        <v>0</v>
      </c>
      <c r="H51" s="135">
        <f t="shared" si="13"/>
        <v>0</v>
      </c>
      <c r="I51" s="135">
        <f t="shared" si="14"/>
        <v>0</v>
      </c>
      <c r="J51" s="135">
        <f t="shared" si="15"/>
        <v>0</v>
      </c>
      <c r="K51" s="11"/>
    </row>
    <row r="52" spans="1:11">
      <c r="A52" s="18"/>
      <c r="B52" s="2"/>
      <c r="C52" s="2"/>
      <c r="D52" s="2"/>
      <c r="E52" s="2"/>
      <c r="F52" s="2"/>
      <c r="G52" s="135">
        <f t="shared" si="12"/>
        <v>0</v>
      </c>
      <c r="H52" s="135">
        <f t="shared" si="13"/>
        <v>0</v>
      </c>
      <c r="I52" s="135">
        <f t="shared" si="14"/>
        <v>0</v>
      </c>
      <c r="J52" s="135">
        <f t="shared" si="15"/>
        <v>0</v>
      </c>
      <c r="K52" s="11"/>
    </row>
    <row r="53" spans="1:11">
      <c r="A53" s="18"/>
      <c r="B53" s="2"/>
      <c r="C53" s="2"/>
      <c r="D53" s="2"/>
      <c r="E53" s="2"/>
      <c r="F53" s="2"/>
      <c r="G53" s="135">
        <f t="shared" si="12"/>
        <v>0</v>
      </c>
      <c r="H53" s="135">
        <f t="shared" si="13"/>
        <v>0</v>
      </c>
      <c r="I53" s="135">
        <f t="shared" si="14"/>
        <v>0</v>
      </c>
      <c r="J53" s="135">
        <f t="shared" si="15"/>
        <v>0</v>
      </c>
      <c r="K53" s="11"/>
    </row>
    <row r="54" spans="1:11" ht="20.25" customHeight="1">
      <c r="A54" s="18"/>
      <c r="B54" s="2"/>
      <c r="C54" s="2"/>
      <c r="D54" s="2"/>
      <c r="E54" s="2"/>
      <c r="F54" s="2"/>
      <c r="G54" s="135">
        <f t="shared" si="12"/>
        <v>0</v>
      </c>
      <c r="H54" s="135">
        <f t="shared" si="13"/>
        <v>0</v>
      </c>
      <c r="I54" s="135">
        <f t="shared" si="14"/>
        <v>0</v>
      </c>
      <c r="J54" s="135">
        <f t="shared" si="15"/>
        <v>0</v>
      </c>
      <c r="K54" s="11"/>
    </row>
    <row r="55" spans="1:11">
      <c r="A55" s="18"/>
      <c r="B55" s="2"/>
      <c r="C55" s="2"/>
      <c r="D55" s="2"/>
      <c r="E55" s="2"/>
      <c r="F55" s="2"/>
      <c r="G55" s="135">
        <f t="shared" si="12"/>
        <v>0</v>
      </c>
      <c r="H55" s="135">
        <f t="shared" si="13"/>
        <v>0</v>
      </c>
      <c r="I55" s="135">
        <f t="shared" si="14"/>
        <v>0</v>
      </c>
      <c r="J55" s="135">
        <f t="shared" si="15"/>
        <v>0</v>
      </c>
      <c r="K55" s="11"/>
    </row>
    <row r="56" spans="1:11" ht="20.25" customHeight="1">
      <c r="A56" s="18"/>
      <c r="B56" s="2"/>
      <c r="C56" s="2"/>
      <c r="D56" s="2"/>
      <c r="E56" s="2"/>
      <c r="F56" s="2"/>
      <c r="G56" s="135">
        <f t="shared" si="12"/>
        <v>0</v>
      </c>
      <c r="H56" s="135">
        <f t="shared" si="13"/>
        <v>0</v>
      </c>
      <c r="I56" s="135">
        <f t="shared" si="14"/>
        <v>0</v>
      </c>
      <c r="J56" s="135">
        <f t="shared" si="15"/>
        <v>0</v>
      </c>
      <c r="K56" s="11"/>
    </row>
    <row r="57" spans="1:11" ht="18" customHeight="1">
      <c r="A57" s="18"/>
      <c r="B57" s="2"/>
      <c r="C57" s="2"/>
      <c r="D57" s="2"/>
      <c r="E57" s="2"/>
      <c r="F57" s="2"/>
      <c r="G57" s="135">
        <f t="shared" si="12"/>
        <v>0</v>
      </c>
      <c r="H57" s="135">
        <f t="shared" si="13"/>
        <v>0</v>
      </c>
      <c r="I57" s="135">
        <f t="shared" si="14"/>
        <v>0</v>
      </c>
      <c r="J57" s="135">
        <f t="shared" si="15"/>
        <v>0</v>
      </c>
      <c r="K57" s="11"/>
    </row>
    <row r="58" spans="1:11" ht="17.25" customHeight="1">
      <c r="A58" s="18"/>
      <c r="B58" s="2"/>
      <c r="C58" s="2"/>
      <c r="D58" s="2"/>
      <c r="E58" s="2"/>
      <c r="F58" s="2"/>
      <c r="G58" s="135">
        <f t="shared" si="12"/>
        <v>0</v>
      </c>
      <c r="H58" s="135">
        <f t="shared" si="13"/>
        <v>0</v>
      </c>
      <c r="I58" s="135">
        <f t="shared" si="14"/>
        <v>0</v>
      </c>
      <c r="J58" s="135">
        <f t="shared" si="15"/>
        <v>0</v>
      </c>
      <c r="K58" s="11"/>
    </row>
    <row r="59" spans="1:11" ht="18" customHeight="1">
      <c r="A59" s="18"/>
      <c r="B59" s="2"/>
      <c r="C59" s="2"/>
      <c r="D59" s="2"/>
      <c r="E59" s="2"/>
      <c r="F59" s="2"/>
      <c r="G59" s="135">
        <f t="shared" si="12"/>
        <v>0</v>
      </c>
      <c r="H59" s="135">
        <f t="shared" si="13"/>
        <v>0</v>
      </c>
      <c r="I59" s="135">
        <f t="shared" si="14"/>
        <v>0</v>
      </c>
      <c r="J59" s="135">
        <f t="shared" si="15"/>
        <v>0</v>
      </c>
      <c r="K59" s="11"/>
    </row>
    <row r="60" spans="1:11" ht="18" customHeight="1">
      <c r="A60" s="18"/>
      <c r="B60" s="2"/>
      <c r="C60" s="2"/>
      <c r="D60" s="2"/>
      <c r="E60" s="2"/>
      <c r="F60" s="2"/>
      <c r="G60" s="135">
        <f t="shared" si="12"/>
        <v>0</v>
      </c>
      <c r="H60" s="135">
        <f t="shared" si="13"/>
        <v>0</v>
      </c>
      <c r="I60" s="135">
        <f t="shared" si="14"/>
        <v>0</v>
      </c>
      <c r="J60" s="135">
        <f t="shared" si="15"/>
        <v>0</v>
      </c>
      <c r="K60" s="11"/>
    </row>
    <row r="61" spans="1:11">
      <c r="A61" s="40"/>
      <c r="B61" s="52"/>
      <c r="C61" s="52"/>
      <c r="D61" s="52"/>
      <c r="E61" s="52"/>
      <c r="F61" s="52"/>
      <c r="G61" s="135">
        <f t="shared" si="12"/>
        <v>0</v>
      </c>
      <c r="H61" s="135">
        <f t="shared" si="13"/>
        <v>0</v>
      </c>
      <c r="I61" s="135">
        <f t="shared" si="14"/>
        <v>0</v>
      </c>
      <c r="J61" s="135">
        <f t="shared" si="15"/>
        <v>0</v>
      </c>
      <c r="K61" s="11"/>
    </row>
    <row r="62" spans="1:11">
      <c r="A62" s="132" t="s">
        <v>56</v>
      </c>
      <c r="B62" s="50">
        <f>SUM(B35:B61)</f>
        <v>15</v>
      </c>
      <c r="C62" s="50">
        <f>SUM(C35:C61)</f>
        <v>18</v>
      </c>
      <c r="D62" s="50">
        <f>SUM(D35:D61)</f>
        <v>17</v>
      </c>
      <c r="E62" s="50">
        <f>SUM(E35:E61)</f>
        <v>17</v>
      </c>
      <c r="F62" s="50">
        <f>SUM(F35:F61)</f>
        <v>14</v>
      </c>
      <c r="G62" s="135">
        <f t="shared" si="12"/>
        <v>1.2</v>
      </c>
      <c r="H62" s="135">
        <f t="shared" si="13"/>
        <v>1</v>
      </c>
      <c r="I62" s="135">
        <f t="shared" si="14"/>
        <v>0.82352941176470584</v>
      </c>
      <c r="J62" s="135">
        <f t="shared" si="15"/>
        <v>0.93333333333333335</v>
      </c>
      <c r="K62" s="11"/>
    </row>
    <row r="63" spans="1:11">
      <c r="K63" s="11"/>
    </row>
    <row r="64" spans="1:11" ht="16.5" thickBot="1">
      <c r="A64" s="388" t="s">
        <v>107</v>
      </c>
      <c r="B64" s="389"/>
      <c r="C64" s="389"/>
      <c r="D64" s="389"/>
      <c r="E64" s="390"/>
      <c r="K64" s="11"/>
    </row>
    <row r="65" spans="1:11" ht="63.75" thickBot="1">
      <c r="A65" s="88" t="s">
        <v>91</v>
      </c>
      <c r="B65" s="89" t="s">
        <v>93</v>
      </c>
      <c r="C65" s="90" t="s">
        <v>94</v>
      </c>
      <c r="D65" s="90" t="s">
        <v>95</v>
      </c>
      <c r="E65" s="90" t="s">
        <v>96</v>
      </c>
      <c r="F65" s="91" t="s">
        <v>102</v>
      </c>
      <c r="G65" s="91" t="s">
        <v>103</v>
      </c>
      <c r="H65" s="91" t="s">
        <v>104</v>
      </c>
      <c r="I65" s="92" t="s">
        <v>105</v>
      </c>
      <c r="K65" s="11"/>
    </row>
    <row r="66" spans="1:11" ht="31.5">
      <c r="A66" s="75" t="s">
        <v>301</v>
      </c>
      <c r="B66" s="72">
        <v>1</v>
      </c>
      <c r="C66" s="72">
        <v>1</v>
      </c>
      <c r="D66" s="72">
        <v>1</v>
      </c>
      <c r="E66" s="72">
        <v>1</v>
      </c>
      <c r="F66" s="136">
        <f>+IFERROR(B66/(C4+C35),0)*100</f>
        <v>5.2631578947368416</v>
      </c>
      <c r="G66" s="136">
        <f>+IFERROR(C66/(D4+D35),0)*100</f>
        <v>5.5555555555555554</v>
      </c>
      <c r="H66" s="136">
        <f>+IFERROR(D66/(E4+E35),0)*100</f>
        <v>5.8823529411764701</v>
      </c>
      <c r="I66" s="136">
        <f>+IFERROR(E66/(F4+F35),0)*100</f>
        <v>7.1428571428571423</v>
      </c>
      <c r="K66" s="11"/>
    </row>
    <row r="67" spans="1:11">
      <c r="A67" s="18"/>
      <c r="B67" s="2"/>
      <c r="C67" s="2"/>
      <c r="D67" s="2"/>
      <c r="E67" s="2"/>
      <c r="F67" s="137">
        <f t="shared" ref="F67:F77" si="16">+IFERROR(B67/(C5+C36),0)*100</f>
        <v>0</v>
      </c>
      <c r="G67" s="137">
        <f t="shared" ref="G67:G77" si="17">+IFERROR(C67/(D5+D36),0)*100</f>
        <v>0</v>
      </c>
      <c r="H67" s="137">
        <f t="shared" ref="H67:H78" si="18">+IFERROR(D67/(E5+E36),0)*100</f>
        <v>0</v>
      </c>
      <c r="I67" s="137">
        <f t="shared" ref="I67:I78" si="19">+IFERROR(E67/(F5+F36),0)*100</f>
        <v>0</v>
      </c>
      <c r="K67" s="11"/>
    </row>
    <row r="68" spans="1:11">
      <c r="A68" s="18"/>
      <c r="B68" s="2"/>
      <c r="C68" s="2"/>
      <c r="D68" s="2"/>
      <c r="E68" s="2"/>
      <c r="F68" s="137">
        <f t="shared" si="16"/>
        <v>0</v>
      </c>
      <c r="G68" s="137">
        <f t="shared" si="17"/>
        <v>0</v>
      </c>
      <c r="H68" s="137">
        <f t="shared" si="18"/>
        <v>0</v>
      </c>
      <c r="I68" s="137">
        <f t="shared" si="19"/>
        <v>0</v>
      </c>
      <c r="K68" s="11"/>
    </row>
    <row r="69" spans="1:11">
      <c r="A69" s="18"/>
      <c r="B69" s="2"/>
      <c r="C69" s="2"/>
      <c r="D69" s="2"/>
      <c r="E69" s="2"/>
      <c r="F69" s="137">
        <f t="shared" si="16"/>
        <v>0</v>
      </c>
      <c r="G69" s="137">
        <f t="shared" si="17"/>
        <v>0</v>
      </c>
      <c r="H69" s="137">
        <f t="shared" si="18"/>
        <v>0</v>
      </c>
      <c r="I69" s="137">
        <f t="shared" si="19"/>
        <v>0</v>
      </c>
      <c r="K69" s="11"/>
    </row>
    <row r="70" spans="1:11">
      <c r="A70" s="18"/>
      <c r="B70" s="2"/>
      <c r="C70" s="2"/>
      <c r="D70" s="2"/>
      <c r="E70" s="2"/>
      <c r="F70" s="137">
        <f t="shared" si="16"/>
        <v>0</v>
      </c>
      <c r="G70" s="137">
        <f t="shared" si="17"/>
        <v>0</v>
      </c>
      <c r="H70" s="137">
        <f t="shared" si="18"/>
        <v>0</v>
      </c>
      <c r="I70" s="137">
        <f t="shared" si="19"/>
        <v>0</v>
      </c>
      <c r="K70" s="11"/>
    </row>
    <row r="71" spans="1:11">
      <c r="A71" s="18"/>
      <c r="B71" s="2"/>
      <c r="C71" s="2"/>
      <c r="D71" s="2"/>
      <c r="E71" s="2"/>
      <c r="F71" s="137">
        <f t="shared" si="16"/>
        <v>0</v>
      </c>
      <c r="G71" s="137">
        <f t="shared" si="17"/>
        <v>0</v>
      </c>
      <c r="H71" s="137">
        <f t="shared" si="18"/>
        <v>0</v>
      </c>
      <c r="I71" s="137">
        <f t="shared" si="19"/>
        <v>0</v>
      </c>
      <c r="K71" s="11"/>
    </row>
    <row r="72" spans="1:11">
      <c r="A72" s="18"/>
      <c r="B72" s="2"/>
      <c r="C72" s="2"/>
      <c r="D72" s="2"/>
      <c r="E72" s="2"/>
      <c r="F72" s="137">
        <f t="shared" si="16"/>
        <v>0</v>
      </c>
      <c r="G72" s="137">
        <f t="shared" si="17"/>
        <v>0</v>
      </c>
      <c r="H72" s="137">
        <f t="shared" si="18"/>
        <v>0</v>
      </c>
      <c r="I72" s="137">
        <f t="shared" si="19"/>
        <v>0</v>
      </c>
      <c r="K72" s="11"/>
    </row>
    <row r="73" spans="1:11">
      <c r="A73" s="18"/>
      <c r="B73" s="52"/>
      <c r="C73" s="52"/>
      <c r="D73" s="52"/>
      <c r="E73" s="52"/>
      <c r="F73" s="137">
        <f t="shared" si="16"/>
        <v>0</v>
      </c>
      <c r="G73" s="137">
        <f t="shared" si="17"/>
        <v>0</v>
      </c>
      <c r="H73" s="137">
        <f t="shared" si="18"/>
        <v>0</v>
      </c>
      <c r="I73" s="137">
        <f t="shared" si="19"/>
        <v>0</v>
      </c>
      <c r="K73" s="11"/>
    </row>
    <row r="74" spans="1:11">
      <c r="A74" s="18"/>
      <c r="B74" s="40"/>
      <c r="C74" s="52"/>
      <c r="D74" s="52"/>
      <c r="E74" s="52"/>
      <c r="F74" s="137">
        <f t="shared" si="16"/>
        <v>0</v>
      </c>
      <c r="G74" s="137">
        <f t="shared" si="17"/>
        <v>0</v>
      </c>
      <c r="H74" s="137">
        <f t="shared" si="18"/>
        <v>0</v>
      </c>
      <c r="I74" s="137">
        <f t="shared" si="19"/>
        <v>0</v>
      </c>
      <c r="K74" s="11"/>
    </row>
    <row r="75" spans="1:11">
      <c r="A75" s="18"/>
      <c r="B75" s="2"/>
      <c r="C75" s="2"/>
      <c r="D75" s="2"/>
      <c r="E75" s="2"/>
      <c r="F75" s="137">
        <f t="shared" si="16"/>
        <v>0</v>
      </c>
      <c r="G75" s="137">
        <f t="shared" si="17"/>
        <v>0</v>
      </c>
      <c r="H75" s="137">
        <f t="shared" si="18"/>
        <v>0</v>
      </c>
      <c r="I75" s="137">
        <f t="shared" si="19"/>
        <v>0</v>
      </c>
      <c r="K75" s="11"/>
    </row>
    <row r="76" spans="1:11">
      <c r="A76" s="18"/>
      <c r="B76" s="2"/>
      <c r="C76" s="2"/>
      <c r="D76" s="2"/>
      <c r="E76" s="2"/>
      <c r="F76" s="137">
        <f t="shared" si="16"/>
        <v>0</v>
      </c>
      <c r="G76" s="137">
        <f t="shared" si="17"/>
        <v>0</v>
      </c>
      <c r="H76" s="137">
        <f t="shared" si="18"/>
        <v>0</v>
      </c>
      <c r="I76" s="137">
        <f t="shared" si="19"/>
        <v>0</v>
      </c>
      <c r="K76" s="11"/>
    </row>
    <row r="77" spans="1:11">
      <c r="A77" s="18"/>
      <c r="B77" s="2"/>
      <c r="C77" s="2"/>
      <c r="D77" s="2"/>
      <c r="E77" s="2"/>
      <c r="F77" s="137">
        <f t="shared" si="16"/>
        <v>0</v>
      </c>
      <c r="G77" s="137">
        <f t="shared" si="17"/>
        <v>0</v>
      </c>
      <c r="H77" s="137">
        <f t="shared" si="18"/>
        <v>0</v>
      </c>
      <c r="I77" s="137">
        <f t="shared" si="19"/>
        <v>0</v>
      </c>
      <c r="K77" s="11"/>
    </row>
    <row r="78" spans="1:11">
      <c r="A78" s="18"/>
      <c r="B78" s="2"/>
      <c r="C78" s="2"/>
      <c r="D78" s="2"/>
      <c r="E78" s="2"/>
      <c r="F78" s="137">
        <f t="shared" ref="F78:G89" si="20">+IFERROR(B78/(C16+C47),0)*100</f>
        <v>0</v>
      </c>
      <c r="G78" s="137">
        <f t="shared" si="20"/>
        <v>0</v>
      </c>
      <c r="H78" s="137">
        <f t="shared" si="18"/>
        <v>0</v>
      </c>
      <c r="I78" s="137">
        <f t="shared" si="19"/>
        <v>0</v>
      </c>
      <c r="K78" s="11"/>
    </row>
    <row r="79" spans="1:11">
      <c r="A79" s="18"/>
      <c r="B79" s="2"/>
      <c r="C79" s="2"/>
      <c r="D79" s="2"/>
      <c r="E79" s="2"/>
      <c r="F79" s="137">
        <f t="shared" si="20"/>
        <v>0</v>
      </c>
      <c r="G79" s="137">
        <f t="shared" si="20"/>
        <v>0</v>
      </c>
      <c r="H79" s="137">
        <f t="shared" ref="H79:H93" si="21">+IFERROR(D79/(E17+E48),0)*100</f>
        <v>0</v>
      </c>
      <c r="I79" s="137">
        <f t="shared" ref="I79:I93" si="22">+IFERROR(E79/(F17+F48),0)*100</f>
        <v>0</v>
      </c>
      <c r="K79" s="11"/>
    </row>
    <row r="80" spans="1:11">
      <c r="A80" s="18"/>
      <c r="B80" s="2"/>
      <c r="C80" s="2"/>
      <c r="D80" s="2"/>
      <c r="E80" s="2"/>
      <c r="F80" s="137">
        <f t="shared" si="20"/>
        <v>0</v>
      </c>
      <c r="G80" s="137">
        <f t="shared" si="20"/>
        <v>0</v>
      </c>
      <c r="H80" s="137">
        <f t="shared" si="21"/>
        <v>0</v>
      </c>
      <c r="I80" s="137">
        <f t="shared" si="22"/>
        <v>0</v>
      </c>
      <c r="K80" s="11"/>
    </row>
    <row r="81" spans="1:11">
      <c r="A81" s="18"/>
      <c r="B81" s="2"/>
      <c r="C81" s="2"/>
      <c r="D81" s="2"/>
      <c r="E81" s="2"/>
      <c r="F81" s="137">
        <f t="shared" si="20"/>
        <v>0</v>
      </c>
      <c r="G81" s="137">
        <f t="shared" si="20"/>
        <v>0</v>
      </c>
      <c r="H81" s="137">
        <f t="shared" si="21"/>
        <v>0</v>
      </c>
      <c r="I81" s="137">
        <f t="shared" si="22"/>
        <v>0</v>
      </c>
      <c r="K81" s="11"/>
    </row>
    <row r="82" spans="1:11">
      <c r="A82" s="18"/>
      <c r="B82" s="2"/>
      <c r="C82" s="2"/>
      <c r="D82" s="2"/>
      <c r="E82" s="2"/>
      <c r="F82" s="137">
        <f t="shared" si="20"/>
        <v>0</v>
      </c>
      <c r="G82" s="137">
        <f t="shared" si="20"/>
        <v>0</v>
      </c>
      <c r="H82" s="137">
        <f t="shared" si="21"/>
        <v>0</v>
      </c>
      <c r="I82" s="137">
        <f t="shared" si="22"/>
        <v>0</v>
      </c>
      <c r="K82" s="11"/>
    </row>
    <row r="83" spans="1:11">
      <c r="A83" s="18"/>
      <c r="B83" s="2"/>
      <c r="C83" s="2"/>
      <c r="D83" s="2"/>
      <c r="E83" s="2"/>
      <c r="F83" s="137">
        <f t="shared" si="20"/>
        <v>0</v>
      </c>
      <c r="G83" s="137">
        <f t="shared" si="20"/>
        <v>0</v>
      </c>
      <c r="H83" s="137">
        <f t="shared" si="21"/>
        <v>0</v>
      </c>
      <c r="I83" s="137">
        <f t="shared" si="22"/>
        <v>0</v>
      </c>
      <c r="K83" s="11"/>
    </row>
    <row r="84" spans="1:11">
      <c r="A84" s="18"/>
      <c r="B84" s="2"/>
      <c r="C84" s="2"/>
      <c r="D84" s="2"/>
      <c r="E84" s="2"/>
      <c r="F84" s="137">
        <f t="shared" si="20"/>
        <v>0</v>
      </c>
      <c r="G84" s="137">
        <f t="shared" si="20"/>
        <v>0</v>
      </c>
      <c r="H84" s="137">
        <f t="shared" si="21"/>
        <v>0</v>
      </c>
      <c r="I84" s="137">
        <f t="shared" si="22"/>
        <v>0</v>
      </c>
      <c r="K84" s="11"/>
    </row>
    <row r="85" spans="1:11">
      <c r="A85" s="18"/>
      <c r="B85" s="2"/>
      <c r="C85" s="2"/>
      <c r="D85" s="2"/>
      <c r="E85" s="2"/>
      <c r="F85" s="137">
        <f t="shared" si="20"/>
        <v>0</v>
      </c>
      <c r="G85" s="137">
        <f t="shared" si="20"/>
        <v>0</v>
      </c>
      <c r="H85" s="137">
        <f t="shared" si="21"/>
        <v>0</v>
      </c>
      <c r="I85" s="137">
        <f t="shared" si="22"/>
        <v>0</v>
      </c>
      <c r="K85" s="11"/>
    </row>
    <row r="86" spans="1:11">
      <c r="A86" s="18"/>
      <c r="B86" s="2"/>
      <c r="C86" s="2"/>
      <c r="D86" s="2"/>
      <c r="E86" s="2"/>
      <c r="F86" s="137">
        <f t="shared" si="20"/>
        <v>0</v>
      </c>
      <c r="G86" s="137">
        <f t="shared" si="20"/>
        <v>0</v>
      </c>
      <c r="H86" s="137">
        <f t="shared" si="21"/>
        <v>0</v>
      </c>
      <c r="I86" s="137">
        <f t="shared" si="22"/>
        <v>0</v>
      </c>
      <c r="K86" s="11"/>
    </row>
    <row r="87" spans="1:11">
      <c r="A87" s="18"/>
      <c r="B87" s="2"/>
      <c r="C87" s="2"/>
      <c r="D87" s="2"/>
      <c r="E87" s="2"/>
      <c r="F87" s="137">
        <f t="shared" si="20"/>
        <v>0</v>
      </c>
      <c r="G87" s="137">
        <f t="shared" si="20"/>
        <v>0</v>
      </c>
      <c r="H87" s="137">
        <f t="shared" si="21"/>
        <v>0</v>
      </c>
      <c r="I87" s="137">
        <f t="shared" si="22"/>
        <v>0</v>
      </c>
      <c r="K87" s="11"/>
    </row>
    <row r="88" spans="1:11">
      <c r="A88" s="18"/>
      <c r="B88" s="2"/>
      <c r="C88" s="2"/>
      <c r="D88" s="2"/>
      <c r="E88" s="2"/>
      <c r="F88" s="137">
        <f t="shared" si="20"/>
        <v>0</v>
      </c>
      <c r="G88" s="137">
        <f t="shared" si="20"/>
        <v>0</v>
      </c>
      <c r="H88" s="137">
        <f t="shared" si="21"/>
        <v>0</v>
      </c>
      <c r="I88" s="137">
        <f t="shared" si="22"/>
        <v>0</v>
      </c>
      <c r="K88" s="11"/>
    </row>
    <row r="89" spans="1:11">
      <c r="A89" s="18"/>
      <c r="B89" s="2"/>
      <c r="C89" s="2"/>
      <c r="D89" s="2"/>
      <c r="E89" s="2"/>
      <c r="F89" s="137">
        <f t="shared" si="20"/>
        <v>0</v>
      </c>
      <c r="G89" s="137">
        <f t="shared" si="20"/>
        <v>0</v>
      </c>
      <c r="H89" s="137">
        <f t="shared" si="21"/>
        <v>0</v>
      </c>
      <c r="I89" s="137">
        <f t="shared" si="22"/>
        <v>0</v>
      </c>
      <c r="K89" s="11"/>
    </row>
    <row r="90" spans="1:11">
      <c r="A90" s="18"/>
      <c r="B90" s="2"/>
      <c r="C90" s="2"/>
      <c r="D90" s="2"/>
      <c r="E90" s="2"/>
      <c r="F90" s="137">
        <f t="shared" ref="F90:G93" si="23">+IFERROR(B90/(C28+C59),0)*100</f>
        <v>0</v>
      </c>
      <c r="G90" s="137">
        <f t="shared" si="23"/>
        <v>0</v>
      </c>
      <c r="H90" s="137">
        <f t="shared" si="21"/>
        <v>0</v>
      </c>
      <c r="I90" s="137">
        <f t="shared" si="22"/>
        <v>0</v>
      </c>
      <c r="K90" s="11"/>
    </row>
    <row r="91" spans="1:11">
      <c r="A91" s="18"/>
      <c r="B91" s="2"/>
      <c r="C91" s="2"/>
      <c r="D91" s="2"/>
      <c r="E91" s="2"/>
      <c r="F91" s="137">
        <f t="shared" si="23"/>
        <v>0</v>
      </c>
      <c r="G91" s="137">
        <f t="shared" si="23"/>
        <v>0</v>
      </c>
      <c r="H91" s="137">
        <f t="shared" si="21"/>
        <v>0</v>
      </c>
      <c r="I91" s="137">
        <f t="shared" si="22"/>
        <v>0</v>
      </c>
      <c r="K91" s="11"/>
    </row>
    <row r="92" spans="1:11">
      <c r="A92" s="40"/>
      <c r="B92" s="2"/>
      <c r="C92" s="2"/>
      <c r="D92" s="2"/>
      <c r="E92" s="2"/>
      <c r="F92" s="137">
        <f>+IFERROR(B92/(C30+C61),0)*100</f>
        <v>0</v>
      </c>
      <c r="G92" s="137">
        <f t="shared" si="23"/>
        <v>0</v>
      </c>
      <c r="H92" s="137">
        <f t="shared" si="21"/>
        <v>0</v>
      </c>
      <c r="I92" s="137">
        <f t="shared" si="22"/>
        <v>0</v>
      </c>
      <c r="K92" s="11"/>
    </row>
    <row r="93" spans="1:11">
      <c r="A93" s="132" t="s">
        <v>56</v>
      </c>
      <c r="B93" s="50">
        <f>SUM(B66:B92)</f>
        <v>1</v>
      </c>
      <c r="C93" s="50">
        <f>SUM(C66:C92)</f>
        <v>1</v>
      </c>
      <c r="D93" s="50">
        <f>SUM(D66:D92)</f>
        <v>1</v>
      </c>
      <c r="E93" s="50">
        <f>SUM(E66:E92)</f>
        <v>1</v>
      </c>
      <c r="F93" s="137">
        <f t="shared" si="23"/>
        <v>5.2631578947368416</v>
      </c>
      <c r="G93" s="137">
        <f t="shared" si="23"/>
        <v>5.5555555555555554</v>
      </c>
      <c r="H93" s="137">
        <f t="shared" si="21"/>
        <v>5.8823529411764701</v>
      </c>
      <c r="I93" s="137">
        <f t="shared" si="22"/>
        <v>7.1428571428571423</v>
      </c>
      <c r="K93" s="11"/>
    </row>
    <row r="94" spans="1:11">
      <c r="A94" s="7"/>
      <c r="B94" s="7"/>
      <c r="C94" s="7"/>
      <c r="E94" s="7"/>
      <c r="I94" s="35"/>
      <c r="K94" s="11"/>
    </row>
    <row r="95" spans="1:11">
      <c r="A95" s="15"/>
      <c r="B95" s="15"/>
      <c r="C95" s="15"/>
      <c r="D95" s="15"/>
      <c r="E95" s="15"/>
      <c r="K95" s="11"/>
    </row>
    <row r="96" spans="1:11" ht="17.25" customHeight="1" thickBot="1">
      <c r="A96" s="391" t="s">
        <v>108</v>
      </c>
      <c r="B96" s="391"/>
      <c r="C96" s="391"/>
      <c r="D96" s="391"/>
      <c r="E96" s="391"/>
      <c r="F96" s="7"/>
      <c r="G96" s="7"/>
      <c r="H96" s="7"/>
      <c r="I96" s="7"/>
      <c r="K96" s="11"/>
    </row>
    <row r="97" spans="1:11" ht="63.75" thickBot="1">
      <c r="A97" s="88" t="s">
        <v>91</v>
      </c>
      <c r="B97" s="89" t="s">
        <v>93</v>
      </c>
      <c r="C97" s="90" t="s">
        <v>94</v>
      </c>
      <c r="D97" s="90" t="s">
        <v>95</v>
      </c>
      <c r="E97" s="90" t="s">
        <v>96</v>
      </c>
      <c r="F97" s="91" t="s">
        <v>102</v>
      </c>
      <c r="G97" s="91" t="s">
        <v>103</v>
      </c>
      <c r="H97" s="91" t="s">
        <v>104</v>
      </c>
      <c r="I97" s="92" t="s">
        <v>105</v>
      </c>
      <c r="K97" s="11"/>
    </row>
    <row r="98" spans="1:11" ht="31.5">
      <c r="A98" s="75" t="s">
        <v>301</v>
      </c>
      <c r="B98" s="72">
        <v>4</v>
      </c>
      <c r="C98" s="72">
        <v>4</v>
      </c>
      <c r="D98" s="72">
        <v>4</v>
      </c>
      <c r="E98" s="72">
        <v>4</v>
      </c>
      <c r="F98" s="136">
        <f t="shared" ref="F98:F110" si="24">+IFERROR(B98/(C4+C35),0)*100</f>
        <v>21.052631578947366</v>
      </c>
      <c r="G98" s="136">
        <f t="shared" ref="G98:G110" si="25">+IFERROR(C98/(D4+D35),0)*100</f>
        <v>22.222222222222221</v>
      </c>
      <c r="H98" s="136">
        <f t="shared" ref="H98:H110" si="26">+IFERROR(D98/(E4+E35),0)*100</f>
        <v>23.52941176470588</v>
      </c>
      <c r="I98" s="136">
        <f t="shared" ref="I98:I110" si="27">+IFERROR(E98/(F4+F35),0)*100</f>
        <v>28.571428571428569</v>
      </c>
      <c r="K98" s="11"/>
    </row>
    <row r="99" spans="1:11">
      <c r="A99" s="18"/>
      <c r="B99" s="2"/>
      <c r="C99" s="2"/>
      <c r="D99" s="2"/>
      <c r="E99" s="2"/>
      <c r="F99" s="137">
        <f t="shared" si="24"/>
        <v>0</v>
      </c>
      <c r="G99" s="137">
        <f t="shared" si="25"/>
        <v>0</v>
      </c>
      <c r="H99" s="137">
        <f t="shared" si="26"/>
        <v>0</v>
      </c>
      <c r="I99" s="137">
        <f t="shared" si="27"/>
        <v>0</v>
      </c>
      <c r="K99" s="11"/>
    </row>
    <row r="100" spans="1:11">
      <c r="A100" s="18"/>
      <c r="B100" s="2"/>
      <c r="C100" s="2"/>
      <c r="D100" s="2"/>
      <c r="E100" s="2"/>
      <c r="F100" s="137">
        <f t="shared" si="24"/>
        <v>0</v>
      </c>
      <c r="G100" s="137">
        <f t="shared" si="25"/>
        <v>0</v>
      </c>
      <c r="H100" s="137">
        <f t="shared" si="26"/>
        <v>0</v>
      </c>
      <c r="I100" s="137">
        <f t="shared" si="27"/>
        <v>0</v>
      </c>
      <c r="K100" s="11"/>
    </row>
    <row r="101" spans="1:11">
      <c r="A101" s="18"/>
      <c r="B101" s="2"/>
      <c r="C101" s="2"/>
      <c r="D101" s="2"/>
      <c r="E101" s="2"/>
      <c r="F101" s="137">
        <f t="shared" si="24"/>
        <v>0</v>
      </c>
      <c r="G101" s="137">
        <f t="shared" si="25"/>
        <v>0</v>
      </c>
      <c r="H101" s="137">
        <f t="shared" si="26"/>
        <v>0</v>
      </c>
      <c r="I101" s="137">
        <f t="shared" si="27"/>
        <v>0</v>
      </c>
      <c r="K101" s="11"/>
    </row>
    <row r="102" spans="1:11">
      <c r="A102" s="18"/>
      <c r="B102" s="2"/>
      <c r="C102" s="2"/>
      <c r="D102" s="2"/>
      <c r="E102" s="2"/>
      <c r="F102" s="137">
        <f t="shared" si="24"/>
        <v>0</v>
      </c>
      <c r="G102" s="137">
        <f t="shared" si="25"/>
        <v>0</v>
      </c>
      <c r="H102" s="137">
        <f t="shared" si="26"/>
        <v>0</v>
      </c>
      <c r="I102" s="137">
        <f t="shared" si="27"/>
        <v>0</v>
      </c>
      <c r="K102" s="11"/>
    </row>
    <row r="103" spans="1:11">
      <c r="A103" s="18"/>
      <c r="B103" s="2"/>
      <c r="C103" s="2"/>
      <c r="D103" s="2"/>
      <c r="E103" s="2"/>
      <c r="F103" s="137">
        <f t="shared" si="24"/>
        <v>0</v>
      </c>
      <c r="G103" s="137">
        <f t="shared" si="25"/>
        <v>0</v>
      </c>
      <c r="H103" s="137">
        <f t="shared" si="26"/>
        <v>0</v>
      </c>
      <c r="I103" s="137">
        <f t="shared" si="27"/>
        <v>0</v>
      </c>
      <c r="K103" s="11"/>
    </row>
    <row r="104" spans="1:11">
      <c r="A104" s="18"/>
      <c r="B104" s="2"/>
      <c r="C104" s="2"/>
      <c r="D104" s="2"/>
      <c r="E104" s="2"/>
      <c r="F104" s="137">
        <f t="shared" si="24"/>
        <v>0</v>
      </c>
      <c r="G104" s="137">
        <f t="shared" si="25"/>
        <v>0</v>
      </c>
      <c r="H104" s="137">
        <f t="shared" si="26"/>
        <v>0</v>
      </c>
      <c r="I104" s="137">
        <f t="shared" si="27"/>
        <v>0</v>
      </c>
      <c r="K104" s="11"/>
    </row>
    <row r="105" spans="1:11">
      <c r="A105" s="18"/>
      <c r="B105" s="2"/>
      <c r="C105" s="2"/>
      <c r="D105" s="2"/>
      <c r="E105" s="2"/>
      <c r="F105" s="137">
        <f t="shared" si="24"/>
        <v>0</v>
      </c>
      <c r="G105" s="137">
        <f t="shared" si="25"/>
        <v>0</v>
      </c>
      <c r="H105" s="137">
        <f t="shared" si="26"/>
        <v>0</v>
      </c>
      <c r="I105" s="137">
        <f t="shared" si="27"/>
        <v>0</v>
      </c>
      <c r="K105" s="11"/>
    </row>
    <row r="106" spans="1:11">
      <c r="A106" s="18"/>
      <c r="B106" s="2"/>
      <c r="C106" s="2"/>
      <c r="D106" s="2"/>
      <c r="E106" s="2"/>
      <c r="F106" s="137">
        <f t="shared" si="24"/>
        <v>0</v>
      </c>
      <c r="G106" s="137">
        <f t="shared" si="25"/>
        <v>0</v>
      </c>
      <c r="H106" s="137">
        <f t="shared" si="26"/>
        <v>0</v>
      </c>
      <c r="I106" s="137">
        <f t="shared" si="27"/>
        <v>0</v>
      </c>
      <c r="K106" s="11"/>
    </row>
    <row r="107" spans="1:11">
      <c r="A107" s="18"/>
      <c r="B107" s="2"/>
      <c r="C107" s="2"/>
      <c r="D107" s="2"/>
      <c r="E107" s="2"/>
      <c r="F107" s="137">
        <f t="shared" si="24"/>
        <v>0</v>
      </c>
      <c r="G107" s="137">
        <f t="shared" si="25"/>
        <v>0</v>
      </c>
      <c r="H107" s="137">
        <f t="shared" si="26"/>
        <v>0</v>
      </c>
      <c r="I107" s="137">
        <f t="shared" si="27"/>
        <v>0</v>
      </c>
      <c r="K107" s="11"/>
    </row>
    <row r="108" spans="1:11">
      <c r="A108" s="18"/>
      <c r="B108" s="2"/>
      <c r="C108" s="2"/>
      <c r="D108" s="2"/>
      <c r="E108" s="2"/>
      <c r="F108" s="137">
        <f t="shared" si="24"/>
        <v>0</v>
      </c>
      <c r="G108" s="137">
        <f t="shared" si="25"/>
        <v>0</v>
      </c>
      <c r="H108" s="137">
        <f t="shared" si="26"/>
        <v>0</v>
      </c>
      <c r="I108" s="137">
        <f t="shared" si="27"/>
        <v>0</v>
      </c>
      <c r="K108" s="11"/>
    </row>
    <row r="109" spans="1:11">
      <c r="A109" s="18"/>
      <c r="B109" s="2"/>
      <c r="C109" s="2"/>
      <c r="D109" s="2"/>
      <c r="E109" s="2"/>
      <c r="F109" s="137">
        <f t="shared" si="24"/>
        <v>0</v>
      </c>
      <c r="G109" s="137">
        <f t="shared" si="25"/>
        <v>0</v>
      </c>
      <c r="H109" s="137">
        <f t="shared" si="26"/>
        <v>0</v>
      </c>
      <c r="I109" s="137">
        <f t="shared" si="27"/>
        <v>0</v>
      </c>
      <c r="K109" s="11"/>
    </row>
    <row r="110" spans="1:11">
      <c r="A110" s="18"/>
      <c r="B110" s="2"/>
      <c r="C110" s="2"/>
      <c r="D110" s="2"/>
      <c r="E110" s="2"/>
      <c r="F110" s="137">
        <f t="shared" si="24"/>
        <v>0</v>
      </c>
      <c r="G110" s="137">
        <f t="shared" si="25"/>
        <v>0</v>
      </c>
      <c r="H110" s="137">
        <f t="shared" si="26"/>
        <v>0</v>
      </c>
      <c r="I110" s="137">
        <f t="shared" si="27"/>
        <v>0</v>
      </c>
      <c r="K110" s="11"/>
    </row>
    <row r="111" spans="1:11">
      <c r="A111" s="18"/>
      <c r="B111" s="2"/>
      <c r="C111" s="2"/>
      <c r="D111" s="2"/>
      <c r="E111" s="2"/>
      <c r="F111" s="137">
        <f t="shared" ref="F111:I123" si="28">+IFERROR(B111/(C17+C48),0)*100</f>
        <v>0</v>
      </c>
      <c r="G111" s="137">
        <f t="shared" si="28"/>
        <v>0</v>
      </c>
      <c r="H111" s="137">
        <f t="shared" si="28"/>
        <v>0</v>
      </c>
      <c r="I111" s="137">
        <f t="shared" si="28"/>
        <v>0</v>
      </c>
      <c r="K111" s="11"/>
    </row>
    <row r="112" spans="1:11">
      <c r="A112" s="18"/>
      <c r="B112" s="2"/>
      <c r="C112" s="2"/>
      <c r="D112" s="2"/>
      <c r="E112" s="2"/>
      <c r="F112" s="137">
        <f t="shared" si="28"/>
        <v>0</v>
      </c>
      <c r="G112" s="137">
        <f t="shared" si="28"/>
        <v>0</v>
      </c>
      <c r="H112" s="137">
        <f t="shared" si="28"/>
        <v>0</v>
      </c>
      <c r="I112" s="137">
        <f t="shared" si="28"/>
        <v>0</v>
      </c>
      <c r="K112" s="11"/>
    </row>
    <row r="113" spans="1:11">
      <c r="A113" s="18"/>
      <c r="B113" s="2"/>
      <c r="C113" s="2"/>
      <c r="D113" s="2"/>
      <c r="E113" s="2"/>
      <c r="F113" s="137">
        <f t="shared" si="28"/>
        <v>0</v>
      </c>
      <c r="G113" s="137">
        <f t="shared" si="28"/>
        <v>0</v>
      </c>
      <c r="H113" s="137">
        <f t="shared" si="28"/>
        <v>0</v>
      </c>
      <c r="I113" s="137">
        <f t="shared" si="28"/>
        <v>0</v>
      </c>
      <c r="K113" s="11"/>
    </row>
    <row r="114" spans="1:11">
      <c r="A114" s="18"/>
      <c r="B114" s="2"/>
      <c r="C114" s="2"/>
      <c r="D114" s="2"/>
      <c r="E114" s="2"/>
      <c r="F114" s="137">
        <f t="shared" si="28"/>
        <v>0</v>
      </c>
      <c r="G114" s="137">
        <f t="shared" si="28"/>
        <v>0</v>
      </c>
      <c r="H114" s="137">
        <f t="shared" si="28"/>
        <v>0</v>
      </c>
      <c r="I114" s="137">
        <f t="shared" si="28"/>
        <v>0</v>
      </c>
      <c r="K114" s="11"/>
    </row>
    <row r="115" spans="1:11">
      <c r="A115" s="18"/>
      <c r="B115" s="2"/>
      <c r="C115" s="2"/>
      <c r="D115" s="2"/>
      <c r="E115" s="2"/>
      <c r="F115" s="137">
        <f t="shared" si="28"/>
        <v>0</v>
      </c>
      <c r="G115" s="137">
        <f t="shared" si="28"/>
        <v>0</v>
      </c>
      <c r="H115" s="137">
        <f t="shared" si="28"/>
        <v>0</v>
      </c>
      <c r="I115" s="137">
        <f t="shared" si="28"/>
        <v>0</v>
      </c>
      <c r="K115" s="11"/>
    </row>
    <row r="116" spans="1:11">
      <c r="A116" s="18"/>
      <c r="B116" s="2"/>
      <c r="C116" s="2"/>
      <c r="D116" s="2"/>
      <c r="E116" s="2"/>
      <c r="F116" s="137">
        <f t="shared" si="28"/>
        <v>0</v>
      </c>
      <c r="G116" s="137">
        <f t="shared" si="28"/>
        <v>0</v>
      </c>
      <c r="H116" s="137">
        <f t="shared" si="28"/>
        <v>0</v>
      </c>
      <c r="I116" s="137">
        <f t="shared" si="28"/>
        <v>0</v>
      </c>
      <c r="K116" s="11"/>
    </row>
    <row r="117" spans="1:11">
      <c r="A117" s="18"/>
      <c r="B117" s="2"/>
      <c r="C117" s="2"/>
      <c r="D117" s="2"/>
      <c r="E117" s="2"/>
      <c r="F117" s="137">
        <f t="shared" si="28"/>
        <v>0</v>
      </c>
      <c r="G117" s="137">
        <f t="shared" si="28"/>
        <v>0</v>
      </c>
      <c r="H117" s="137">
        <f t="shared" si="28"/>
        <v>0</v>
      </c>
      <c r="I117" s="137">
        <f t="shared" si="28"/>
        <v>0</v>
      </c>
      <c r="K117" s="11"/>
    </row>
    <row r="118" spans="1:11">
      <c r="A118" s="18"/>
      <c r="B118" s="2"/>
      <c r="C118" s="2"/>
      <c r="D118" s="2"/>
      <c r="E118" s="2"/>
      <c r="F118" s="137">
        <f t="shared" si="28"/>
        <v>0</v>
      </c>
      <c r="G118" s="137">
        <f t="shared" si="28"/>
        <v>0</v>
      </c>
      <c r="H118" s="137">
        <f t="shared" si="28"/>
        <v>0</v>
      </c>
      <c r="I118" s="137">
        <f t="shared" si="28"/>
        <v>0</v>
      </c>
      <c r="K118" s="11"/>
    </row>
    <row r="119" spans="1:11">
      <c r="A119" s="18"/>
      <c r="B119" s="2"/>
      <c r="C119" s="2"/>
      <c r="D119" s="2"/>
      <c r="E119" s="2"/>
      <c r="F119" s="137">
        <f t="shared" si="28"/>
        <v>0</v>
      </c>
      <c r="G119" s="137">
        <f t="shared" si="28"/>
        <v>0</v>
      </c>
      <c r="H119" s="137">
        <f t="shared" si="28"/>
        <v>0</v>
      </c>
      <c r="I119" s="137">
        <f t="shared" si="28"/>
        <v>0</v>
      </c>
      <c r="K119" s="11"/>
    </row>
    <row r="120" spans="1:11">
      <c r="A120" s="18"/>
      <c r="B120" s="2"/>
      <c r="C120" s="2"/>
      <c r="D120" s="2"/>
      <c r="E120" s="2"/>
      <c r="F120" s="137">
        <f t="shared" si="28"/>
        <v>0</v>
      </c>
      <c r="G120" s="137">
        <f t="shared" si="28"/>
        <v>0</v>
      </c>
      <c r="H120" s="137">
        <f t="shared" si="28"/>
        <v>0</v>
      </c>
      <c r="I120" s="137">
        <f t="shared" si="28"/>
        <v>0</v>
      </c>
      <c r="K120" s="11"/>
    </row>
    <row r="121" spans="1:11">
      <c r="A121" s="18"/>
      <c r="B121" s="2"/>
      <c r="C121" s="2"/>
      <c r="D121" s="2"/>
      <c r="E121" s="2"/>
      <c r="F121" s="137">
        <f t="shared" si="28"/>
        <v>0</v>
      </c>
      <c r="G121" s="137">
        <f t="shared" si="28"/>
        <v>0</v>
      </c>
      <c r="H121" s="137">
        <f t="shared" si="28"/>
        <v>0</v>
      </c>
      <c r="I121" s="137">
        <f t="shared" si="28"/>
        <v>0</v>
      </c>
      <c r="K121" s="11"/>
    </row>
    <row r="122" spans="1:11">
      <c r="A122" s="18"/>
      <c r="B122" s="2"/>
      <c r="C122" s="2"/>
      <c r="D122" s="2"/>
      <c r="E122" s="2"/>
      <c r="F122" s="137">
        <f t="shared" si="28"/>
        <v>0</v>
      </c>
      <c r="G122" s="137">
        <f t="shared" si="28"/>
        <v>0</v>
      </c>
      <c r="H122" s="137">
        <f t="shared" si="28"/>
        <v>0</v>
      </c>
      <c r="I122" s="137">
        <f t="shared" si="28"/>
        <v>0</v>
      </c>
      <c r="K122" s="11"/>
    </row>
    <row r="123" spans="1:11">
      <c r="A123" s="18"/>
      <c r="B123" s="2"/>
      <c r="C123" s="2"/>
      <c r="D123" s="2"/>
      <c r="E123" s="2"/>
      <c r="F123" s="137">
        <f t="shared" si="28"/>
        <v>0</v>
      </c>
      <c r="G123" s="137">
        <f t="shared" si="28"/>
        <v>0</v>
      </c>
      <c r="H123" s="137">
        <f t="shared" si="28"/>
        <v>0</v>
      </c>
      <c r="I123" s="137">
        <f t="shared" si="28"/>
        <v>0</v>
      </c>
      <c r="K123" s="11"/>
    </row>
    <row r="124" spans="1:11">
      <c r="A124" s="40"/>
      <c r="B124" s="2"/>
      <c r="C124" s="2"/>
      <c r="D124" s="2"/>
      <c r="E124" s="2"/>
      <c r="F124" s="137">
        <f t="shared" ref="F124:I125" si="29">+IFERROR(B124/(C30+C61),0)*100</f>
        <v>0</v>
      </c>
      <c r="G124" s="137">
        <f t="shared" si="29"/>
        <v>0</v>
      </c>
      <c r="H124" s="137">
        <f t="shared" si="29"/>
        <v>0</v>
      </c>
      <c r="I124" s="137">
        <f t="shared" si="29"/>
        <v>0</v>
      </c>
      <c r="K124" s="11"/>
    </row>
    <row r="125" spans="1:11">
      <c r="A125" s="132" t="s">
        <v>56</v>
      </c>
      <c r="B125" s="50">
        <f>SUM(B98:B124)</f>
        <v>4</v>
      </c>
      <c r="C125" s="50">
        <f>SUM(C98:C124)</f>
        <v>4</v>
      </c>
      <c r="D125" s="50">
        <f>SUM(D98:D124)</f>
        <v>4</v>
      </c>
      <c r="E125" s="50">
        <f>SUM(E98:E124)</f>
        <v>4</v>
      </c>
      <c r="F125" s="137">
        <f t="shared" si="29"/>
        <v>21.052631578947366</v>
      </c>
      <c r="G125" s="137">
        <f t="shared" si="29"/>
        <v>22.222222222222221</v>
      </c>
      <c r="H125" s="137">
        <f t="shared" si="29"/>
        <v>23.52941176470588</v>
      </c>
      <c r="I125" s="137">
        <f t="shared" si="29"/>
        <v>28.571428571428569</v>
      </c>
      <c r="K125" s="11"/>
    </row>
    <row r="126" spans="1:11">
      <c r="A126" s="11"/>
      <c r="B126" s="11"/>
      <c r="C126" s="11"/>
      <c r="D126" s="11"/>
      <c r="F126" s="11"/>
      <c r="G126" s="11"/>
      <c r="H126" s="11"/>
      <c r="I126" s="11"/>
      <c r="J126" s="11"/>
      <c r="K126" s="11"/>
    </row>
    <row r="127" spans="1:1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  <row r="215" spans="1:1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</row>
    <row r="216" spans="1:1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view="pageBreakPreview" zoomScale="80" zoomScaleSheetLayoutView="80" workbookViewId="0">
      <selection activeCell="G10" sqref="G10"/>
    </sheetView>
  </sheetViews>
  <sheetFormatPr defaultRowHeight="15.75"/>
  <cols>
    <col min="1" max="1" width="15.875" bestFit="1" customWidth="1"/>
    <col min="2" max="2" width="9.125" customWidth="1"/>
    <col min="3" max="5" width="12.625" customWidth="1"/>
    <col min="6" max="6" width="15" customWidth="1"/>
    <col min="7" max="7" width="9.5" customWidth="1"/>
    <col min="8" max="8" width="12.625" customWidth="1"/>
    <col min="9" max="9" width="10.875" customWidth="1"/>
  </cols>
  <sheetData>
    <row r="1" spans="1:11" ht="20.25" customHeight="1" thickBot="1">
      <c r="A1" s="387" t="s">
        <v>110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5.75" customHeight="1">
      <c r="A2" s="395" t="s">
        <v>111</v>
      </c>
      <c r="B2" s="393" t="s">
        <v>112</v>
      </c>
      <c r="C2" s="394"/>
      <c r="D2" s="46"/>
      <c r="E2" s="95"/>
      <c r="F2" s="95"/>
      <c r="G2" s="95"/>
      <c r="H2" s="393" t="s">
        <v>113</v>
      </c>
      <c r="I2" s="399"/>
      <c r="J2" s="400" t="s">
        <v>114</v>
      </c>
      <c r="K2" s="403" t="s">
        <v>115</v>
      </c>
    </row>
    <row r="3" spans="1:11" ht="15.75" customHeight="1">
      <c r="A3" s="396"/>
      <c r="B3" s="53"/>
      <c r="C3" s="54"/>
      <c r="D3" s="37" t="s">
        <v>116</v>
      </c>
      <c r="E3" s="37"/>
      <c r="F3" s="37"/>
      <c r="G3" s="37"/>
      <c r="H3" s="53"/>
      <c r="I3" s="56"/>
      <c r="J3" s="401"/>
      <c r="K3" s="404"/>
    </row>
    <row r="4" spans="1:11" s="4" customFormat="1" ht="138.75" customHeight="1">
      <c r="A4" s="397"/>
      <c r="B4" s="153" t="s">
        <v>117</v>
      </c>
      <c r="C4" s="317" t="s">
        <v>118</v>
      </c>
      <c r="D4" s="153" t="s">
        <v>119</v>
      </c>
      <c r="E4" s="153" t="s">
        <v>120</v>
      </c>
      <c r="F4" s="153" t="s">
        <v>121</v>
      </c>
      <c r="G4" s="153" t="s">
        <v>122</v>
      </c>
      <c r="H4" s="153" t="s">
        <v>123</v>
      </c>
      <c r="I4" s="153" t="s">
        <v>124</v>
      </c>
      <c r="J4" s="402"/>
      <c r="K4" s="405"/>
    </row>
    <row r="5" spans="1:11">
      <c r="A5" s="154" t="s">
        <v>54</v>
      </c>
      <c r="B5" s="52">
        <v>1</v>
      </c>
      <c r="C5" s="2">
        <v>663</v>
      </c>
      <c r="D5" s="2"/>
      <c r="E5" s="2">
        <v>3</v>
      </c>
      <c r="F5" s="2"/>
      <c r="G5" s="2">
        <v>38</v>
      </c>
      <c r="H5" s="2"/>
      <c r="I5" s="2"/>
      <c r="J5" s="2"/>
      <c r="K5" s="2"/>
    </row>
    <row r="6" spans="1:11">
      <c r="A6" s="152"/>
      <c r="B6" s="52">
        <v>2</v>
      </c>
      <c r="C6" s="2">
        <v>440</v>
      </c>
      <c r="D6" s="2"/>
      <c r="E6" s="2">
        <v>1</v>
      </c>
      <c r="F6" s="2"/>
      <c r="G6" s="2">
        <v>107</v>
      </c>
      <c r="H6" s="2"/>
      <c r="I6" s="2"/>
      <c r="J6" s="2"/>
      <c r="K6" s="2"/>
    </row>
    <row r="7" spans="1:11">
      <c r="A7" s="152"/>
      <c r="B7" s="52" t="s">
        <v>61</v>
      </c>
      <c r="C7" s="2"/>
      <c r="D7" s="2"/>
      <c r="E7" s="2"/>
      <c r="F7" s="2"/>
      <c r="G7" s="2"/>
      <c r="H7" s="2"/>
      <c r="I7" s="2"/>
      <c r="J7" s="2"/>
      <c r="K7" s="2"/>
    </row>
    <row r="8" spans="1:11">
      <c r="A8" s="152"/>
      <c r="B8" s="52">
        <v>3</v>
      </c>
      <c r="C8" s="2"/>
      <c r="D8" s="2"/>
      <c r="E8" s="2"/>
      <c r="F8" s="2"/>
      <c r="G8" s="2"/>
      <c r="H8" s="2"/>
      <c r="I8" s="2"/>
      <c r="J8" s="2"/>
      <c r="K8" s="2"/>
    </row>
    <row r="9" spans="1:11">
      <c r="A9" s="73" t="s">
        <v>125</v>
      </c>
      <c r="B9" s="132"/>
      <c r="C9" s="50">
        <f>+SUM(C5:C8)</f>
        <v>1103</v>
      </c>
      <c r="D9" s="50">
        <f t="shared" ref="D9:K9" si="0">+SUM(D5:D8)</f>
        <v>0</v>
      </c>
      <c r="E9" s="50">
        <f t="shared" si="0"/>
        <v>4</v>
      </c>
      <c r="F9" s="50">
        <f>+SUM(F5:F8)</f>
        <v>0</v>
      </c>
      <c r="G9" s="50">
        <f t="shared" si="0"/>
        <v>145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50">
        <f t="shared" si="0"/>
        <v>0</v>
      </c>
    </row>
    <row r="10" spans="1:11">
      <c r="A10" s="152" t="s">
        <v>55</v>
      </c>
      <c r="B10" s="52">
        <v>1</v>
      </c>
      <c r="C10" s="2"/>
      <c r="D10" s="2">
        <v>653</v>
      </c>
      <c r="E10" s="2">
        <v>19</v>
      </c>
      <c r="F10" s="2"/>
      <c r="G10" s="2">
        <v>179</v>
      </c>
      <c r="H10" s="2"/>
      <c r="I10" s="2"/>
      <c r="J10" s="2"/>
      <c r="K10" s="2"/>
    </row>
    <row r="11" spans="1:11">
      <c r="A11" s="152"/>
      <c r="B11" s="52">
        <v>2</v>
      </c>
      <c r="C11" s="2"/>
      <c r="D11" s="2">
        <v>430</v>
      </c>
      <c r="E11" s="2">
        <v>10</v>
      </c>
      <c r="F11" s="2"/>
      <c r="G11" s="2">
        <v>96</v>
      </c>
      <c r="H11" s="2"/>
      <c r="I11" s="2"/>
      <c r="J11" s="2"/>
      <c r="K11" s="2"/>
    </row>
    <row r="12" spans="1:11">
      <c r="A12" s="152"/>
      <c r="B12" s="52" t="s">
        <v>61</v>
      </c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152"/>
      <c r="B13" s="52">
        <v>3</v>
      </c>
      <c r="C13" s="2"/>
      <c r="D13" s="2">
        <v>42</v>
      </c>
      <c r="E13" s="2"/>
      <c r="F13" s="2"/>
      <c r="G13" s="2">
        <v>10</v>
      </c>
      <c r="H13" s="2"/>
      <c r="I13" s="2"/>
      <c r="J13" s="2"/>
      <c r="K13" s="2"/>
    </row>
    <row r="14" spans="1:11">
      <c r="A14" s="138" t="s">
        <v>126</v>
      </c>
      <c r="B14" s="139"/>
      <c r="C14" s="140">
        <f t="shared" ref="C14:K14" si="1">+SUM(C10:C13)</f>
        <v>0</v>
      </c>
      <c r="D14" s="140">
        <f t="shared" si="1"/>
        <v>1125</v>
      </c>
      <c r="E14" s="140">
        <f t="shared" si="1"/>
        <v>29</v>
      </c>
      <c r="F14" s="140">
        <f t="shared" ref="F14" si="2">+SUM(F10:F13)</f>
        <v>0</v>
      </c>
      <c r="G14" s="140">
        <f t="shared" si="1"/>
        <v>285</v>
      </c>
      <c r="H14" s="140">
        <f t="shared" si="1"/>
        <v>0</v>
      </c>
      <c r="I14" s="140">
        <f t="shared" si="1"/>
        <v>0</v>
      </c>
      <c r="J14" s="140">
        <f t="shared" si="1"/>
        <v>0</v>
      </c>
      <c r="K14" s="140">
        <f t="shared" si="1"/>
        <v>0</v>
      </c>
    </row>
    <row r="15" spans="1:11">
      <c r="A15" s="148" t="s">
        <v>127</v>
      </c>
      <c r="B15" s="132">
        <v>1</v>
      </c>
      <c r="C15" s="50">
        <f>+C5+C10</f>
        <v>663</v>
      </c>
      <c r="D15" s="50">
        <f t="shared" ref="D15:K15" si="3">+D5+D10</f>
        <v>653</v>
      </c>
      <c r="E15" s="50">
        <f t="shared" si="3"/>
        <v>22</v>
      </c>
      <c r="F15" s="50">
        <f t="shared" ref="F15" si="4">+F5+F10</f>
        <v>0</v>
      </c>
      <c r="G15" s="50">
        <f t="shared" si="3"/>
        <v>217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>
      <c r="A16" s="149"/>
      <c r="B16" s="132">
        <v>2</v>
      </c>
      <c r="C16" s="50">
        <f t="shared" ref="C16:K16" si="5">+C6+C11</f>
        <v>440</v>
      </c>
      <c r="D16" s="50">
        <f t="shared" si="5"/>
        <v>430</v>
      </c>
      <c r="E16" s="50">
        <f t="shared" si="5"/>
        <v>11</v>
      </c>
      <c r="F16" s="50">
        <f t="shared" ref="F16" si="6">+F6+F11</f>
        <v>0</v>
      </c>
      <c r="G16" s="50">
        <f t="shared" si="5"/>
        <v>203</v>
      </c>
      <c r="H16" s="50">
        <f t="shared" si="5"/>
        <v>0</v>
      </c>
      <c r="I16" s="50">
        <f t="shared" si="5"/>
        <v>0</v>
      </c>
      <c r="J16" s="50">
        <f t="shared" si="5"/>
        <v>0</v>
      </c>
      <c r="K16" s="50">
        <f t="shared" si="5"/>
        <v>0</v>
      </c>
    </row>
    <row r="17" spans="1:11">
      <c r="A17" s="149"/>
      <c r="B17" s="132" t="s">
        <v>61</v>
      </c>
      <c r="C17" s="50">
        <f t="shared" ref="C17:K17" si="7">+C7+C12</f>
        <v>0</v>
      </c>
      <c r="D17" s="50">
        <f t="shared" si="7"/>
        <v>0</v>
      </c>
      <c r="E17" s="50">
        <f t="shared" si="7"/>
        <v>0</v>
      </c>
      <c r="F17" s="50">
        <f t="shared" ref="F17" si="8">+F7+F12</f>
        <v>0</v>
      </c>
      <c r="G17" s="50">
        <f t="shared" si="7"/>
        <v>0</v>
      </c>
      <c r="H17" s="50">
        <f t="shared" si="7"/>
        <v>0</v>
      </c>
      <c r="I17" s="50">
        <f t="shared" si="7"/>
        <v>0</v>
      </c>
      <c r="J17" s="50">
        <f t="shared" si="7"/>
        <v>0</v>
      </c>
      <c r="K17" s="50">
        <f t="shared" si="7"/>
        <v>0</v>
      </c>
    </row>
    <row r="18" spans="1:11">
      <c r="A18" s="150"/>
      <c r="B18" s="132">
        <v>3</v>
      </c>
      <c r="C18" s="50">
        <f t="shared" ref="C18:K18" si="9">+C8+C13</f>
        <v>0</v>
      </c>
      <c r="D18" s="50">
        <f t="shared" si="9"/>
        <v>42</v>
      </c>
      <c r="E18" s="50">
        <f t="shared" si="9"/>
        <v>0</v>
      </c>
      <c r="F18" s="50">
        <f t="shared" ref="F18" si="10">+F8+F13</f>
        <v>0</v>
      </c>
      <c r="G18" s="50">
        <f t="shared" si="9"/>
        <v>10</v>
      </c>
      <c r="H18" s="50">
        <f t="shared" si="9"/>
        <v>0</v>
      </c>
      <c r="I18" s="50">
        <f t="shared" si="9"/>
        <v>0</v>
      </c>
      <c r="J18" s="50">
        <f t="shared" si="9"/>
        <v>0</v>
      </c>
      <c r="K18" s="50">
        <f t="shared" si="9"/>
        <v>0</v>
      </c>
    </row>
    <row r="19" spans="1:11">
      <c r="A19" s="141" t="s">
        <v>56</v>
      </c>
      <c r="B19" s="132"/>
      <c r="C19" s="50">
        <f>+SUM(C15:C18)</f>
        <v>1103</v>
      </c>
      <c r="D19" s="50">
        <f t="shared" ref="D19:K19" si="11">+SUM(D15:D18)</f>
        <v>1125</v>
      </c>
      <c r="E19" s="50">
        <f t="shared" si="11"/>
        <v>33</v>
      </c>
      <c r="F19" s="50">
        <f t="shared" ref="F19" si="12">+SUM(F15:F18)</f>
        <v>0</v>
      </c>
      <c r="G19" s="50">
        <f t="shared" si="11"/>
        <v>430</v>
      </c>
      <c r="H19" s="50">
        <f t="shared" si="11"/>
        <v>0</v>
      </c>
      <c r="I19" s="50">
        <f t="shared" si="11"/>
        <v>0</v>
      </c>
      <c r="J19" s="50">
        <f t="shared" si="11"/>
        <v>0</v>
      </c>
      <c r="K19" s="50">
        <f t="shared" si="11"/>
        <v>0</v>
      </c>
    </row>
    <row r="20" spans="1:11">
      <c r="A20" s="7"/>
      <c r="B20" s="41"/>
      <c r="C20" s="7"/>
      <c r="D20" s="7"/>
      <c r="E20" s="7"/>
      <c r="F20" s="7"/>
      <c r="G20" s="7"/>
      <c r="H20" s="7"/>
      <c r="I20" s="7"/>
      <c r="J20" s="7"/>
      <c r="K20" s="7"/>
    </row>
    <row r="21" spans="1:11">
      <c r="A21" s="7"/>
      <c r="B21" s="41"/>
      <c r="C21" s="7"/>
      <c r="D21" s="7"/>
      <c r="E21" s="7"/>
      <c r="F21" s="7"/>
      <c r="G21" s="7"/>
      <c r="H21" s="7"/>
      <c r="I21" s="7"/>
    </row>
    <row r="22" spans="1:11">
      <c r="A22" s="7"/>
      <c r="B22" s="41"/>
      <c r="C22" s="7"/>
      <c r="D22" s="7"/>
      <c r="E22" s="7"/>
      <c r="F22" s="7"/>
      <c r="G22" s="7"/>
      <c r="H22" s="7"/>
      <c r="I22" s="7"/>
    </row>
  </sheetData>
  <mergeCells count="6">
    <mergeCell ref="B2:C2"/>
    <mergeCell ref="A2:A4"/>
    <mergeCell ref="A1:K1"/>
    <mergeCell ref="H2:I2"/>
    <mergeCell ref="J2:J4"/>
    <mergeCell ref="K2:K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6" ma:contentTypeDescription="Create a new document." ma:contentTypeScope="" ma:versionID="426b7daa0e52a98a89de9c45ad3d436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03910a10302b0d5cdb9c6b6d972424b1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3C6806-6D91-4A70-8D4E-662D19962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46f6adf5-eaad-4dbb-91ac-274e33425322"/>
    <ds:schemaRef ds:uri="http://purl.org/dc/terms/"/>
    <ds:schemaRef ds:uri="62dc8d3a-4265-423e-88e4-c330826fd5a8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Lucia Michalkova</cp:lastModifiedBy>
  <cp:revision/>
  <dcterms:created xsi:type="dcterms:W3CDTF">2010-01-11T10:19:31Z</dcterms:created>
  <dcterms:modified xsi:type="dcterms:W3CDTF">2021-05-19T06:06:26Z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