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Nová web stránka\Iné dokumenty a formuláre\"/>
    </mc:Choice>
  </mc:AlternateContent>
  <bookViews>
    <workbookView xWindow="0" yWindow="0" windowWidth="17256" windowHeight="5784" tabRatio="1000"/>
  </bookViews>
  <sheets>
    <sheet name="titulná strana" sheetId="37" r:id="rId1"/>
    <sheet name="zoznam tabuliek" sheetId="38" r:id="rId2"/>
    <sheet name="T1 počet študentov" sheetId="4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15" r:id="rId11"/>
    <sheet name="T7 profesori" sheetId="21" r:id="rId12"/>
    <sheet name="T8 docenti" sheetId="20" r:id="rId13"/>
    <sheet name="T9 výberové konania" sheetId="19" r:id="rId14"/>
    <sheet name="T10 kvalif. štruktúra učiteľov" sheetId="13" r:id="rId15"/>
    <sheet name="T11 mobility zam" sheetId="16" r:id="rId16"/>
    <sheet name="T12 záverečné práce" sheetId="18" r:id="rId17"/>
    <sheet name="T13 publ činnosť" sheetId="40" r:id="rId18"/>
    <sheet name="T14 umel.cinnosť" sheetId="39" r:id="rId19"/>
    <sheet name="T15 štud.program - ŠP" sheetId="22" r:id="rId20"/>
    <sheet name="T16 odňaté ŠP" sheetId="27" r:id="rId21"/>
    <sheet name="17 HI konania" sheetId="30" r:id="rId22"/>
    <sheet name="18 HI odňatie " sheetId="31" r:id="rId23"/>
    <sheet name="T19 Výskumné projekty" sheetId="34" r:id="rId24"/>
    <sheet name="T20 Ostatné (nevýsk.) projekty" sheetId="35" r:id="rId25"/>
    <sheet name="T21 umelecká činnosť" sheetId="28" r:id="rId26"/>
    <sheet name="T22 odoberanie titulov" sheetId="42" r:id="rId27"/>
    <sheet name="skratky" sheetId="29" r:id="rId28"/>
  </sheets>
  <definedNames>
    <definedName name="_xlnm.Print_Area" localSheetId="21">'17 HI konania'!$A$1:$B$10</definedName>
    <definedName name="_xlnm.Print_Area" localSheetId="22">'18 HI odňatie '!$A$1:$C$8</definedName>
    <definedName name="_xlnm.Print_Area" localSheetId="16">'T12 záverečné práce'!$A$1:$K$8</definedName>
    <definedName name="_xlnm.Print_Area" localSheetId="24">'T20 Ostatné (nevýsk.) projekty'!$A$1:$L$13</definedName>
    <definedName name="_xlnm.Print_Area" localSheetId="26">'T22 odoberanie titulov'!$A$1:$Q$11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3" l="1"/>
  <c r="H22" i="40" l="1"/>
  <c r="I22" i="40"/>
  <c r="H20" i="40"/>
  <c r="I20" i="40"/>
  <c r="K4" i="41" l="1"/>
  <c r="L4" i="41"/>
  <c r="K5" i="41"/>
  <c r="L5" i="41"/>
  <c r="K6" i="41"/>
  <c r="L6" i="41"/>
  <c r="K7" i="41"/>
  <c r="L7" i="41"/>
  <c r="C8" i="41"/>
  <c r="D8" i="41"/>
  <c r="E8" i="41"/>
  <c r="F8" i="41"/>
  <c r="G8" i="41"/>
  <c r="H8" i="41"/>
  <c r="I8" i="41"/>
  <c r="J8" i="41"/>
  <c r="K9" i="41"/>
  <c r="L9" i="41"/>
  <c r="K10" i="41"/>
  <c r="L10" i="41"/>
  <c r="K11" i="41"/>
  <c r="L11" i="41"/>
  <c r="K12" i="41"/>
  <c r="L12" i="41"/>
  <c r="C13" i="41"/>
  <c r="D13" i="41"/>
  <c r="E13" i="41"/>
  <c r="F13" i="41"/>
  <c r="G13" i="41"/>
  <c r="H13" i="41"/>
  <c r="L13" i="41" s="1"/>
  <c r="I13" i="41"/>
  <c r="J13" i="41"/>
  <c r="K14" i="41"/>
  <c r="L14" i="41"/>
  <c r="K15" i="41"/>
  <c r="L15" i="41"/>
  <c r="K16" i="41"/>
  <c r="L16" i="41"/>
  <c r="K17" i="41"/>
  <c r="L17" i="41"/>
  <c r="C18" i="41"/>
  <c r="K18" i="41" s="1"/>
  <c r="D18" i="41"/>
  <c r="E18" i="41"/>
  <c r="F18" i="41"/>
  <c r="G18" i="41"/>
  <c r="H18" i="41"/>
  <c r="I18" i="41"/>
  <c r="J18" i="41"/>
  <c r="K19" i="41"/>
  <c r="L19" i="41"/>
  <c r="K20" i="41"/>
  <c r="L20" i="41"/>
  <c r="K21" i="41"/>
  <c r="L21" i="41"/>
  <c r="K22" i="41"/>
  <c r="L22" i="41"/>
  <c r="C23" i="41"/>
  <c r="D23" i="41"/>
  <c r="E23" i="41"/>
  <c r="F23" i="41"/>
  <c r="G23" i="41"/>
  <c r="H23" i="41"/>
  <c r="I23" i="41"/>
  <c r="J23" i="41"/>
  <c r="K24" i="41"/>
  <c r="L24" i="41"/>
  <c r="K25" i="41"/>
  <c r="L25" i="41"/>
  <c r="K26" i="41"/>
  <c r="L26" i="41"/>
  <c r="K27" i="41"/>
  <c r="L27" i="41"/>
  <c r="C28" i="41"/>
  <c r="D28" i="41"/>
  <c r="E28" i="41"/>
  <c r="F28" i="41"/>
  <c r="L28" i="41" s="1"/>
  <c r="G28" i="41"/>
  <c r="H28" i="41"/>
  <c r="I28" i="41"/>
  <c r="J28" i="41"/>
  <c r="K28" i="41"/>
  <c r="K29" i="41"/>
  <c r="L29" i="41"/>
  <c r="K30" i="41"/>
  <c r="L30" i="41"/>
  <c r="K31" i="41"/>
  <c r="L31" i="41"/>
  <c r="K32" i="41"/>
  <c r="L32" i="41"/>
  <c r="C33" i="41"/>
  <c r="D33" i="41"/>
  <c r="E33" i="41"/>
  <c r="K33" i="41" s="1"/>
  <c r="F33" i="41"/>
  <c r="G33" i="41"/>
  <c r="H33" i="41"/>
  <c r="I33" i="41"/>
  <c r="J33" i="41"/>
  <c r="C34" i="41"/>
  <c r="D34" i="41"/>
  <c r="E34" i="41"/>
  <c r="F34" i="41"/>
  <c r="G34" i="41"/>
  <c r="H34" i="41"/>
  <c r="I34" i="41"/>
  <c r="J34" i="41"/>
  <c r="C35" i="41"/>
  <c r="D35" i="41"/>
  <c r="E35" i="41"/>
  <c r="F35" i="41"/>
  <c r="G35" i="41"/>
  <c r="H35" i="41"/>
  <c r="I35" i="41"/>
  <c r="J35" i="41"/>
  <c r="C36" i="41"/>
  <c r="D36" i="41"/>
  <c r="E36" i="41"/>
  <c r="F36" i="41"/>
  <c r="G36" i="41"/>
  <c r="H36" i="41"/>
  <c r="I36" i="41"/>
  <c r="J36" i="41"/>
  <c r="C37" i="41"/>
  <c r="D37" i="41"/>
  <c r="E37" i="41"/>
  <c r="F37" i="41"/>
  <c r="G37" i="41"/>
  <c r="H37" i="41"/>
  <c r="I37" i="41"/>
  <c r="J37" i="41"/>
  <c r="F38" i="41"/>
  <c r="J38" i="41" l="1"/>
  <c r="K37" i="41"/>
  <c r="L37" i="41"/>
  <c r="G38" i="41"/>
  <c r="C38" i="41"/>
  <c r="K8" i="41"/>
  <c r="I38" i="41"/>
  <c r="K36" i="41"/>
  <c r="K34" i="41"/>
  <c r="L23" i="41"/>
  <c r="K13" i="41"/>
  <c r="L8" i="41"/>
  <c r="K35" i="41"/>
  <c r="L36" i="41"/>
  <c r="L34" i="41"/>
  <c r="H38" i="41"/>
  <c r="D38" i="41"/>
  <c r="L33" i="41"/>
  <c r="K23" i="41"/>
  <c r="L18" i="41"/>
  <c r="E38" i="41"/>
  <c r="L35" i="41"/>
  <c r="K38" i="41" l="1"/>
  <c r="L38" i="41"/>
  <c r="K20" i="40"/>
  <c r="J20" i="40"/>
  <c r="G20" i="40"/>
  <c r="F20" i="40"/>
  <c r="E20" i="40"/>
  <c r="D20" i="40"/>
  <c r="C20" i="40"/>
  <c r="B20" i="40"/>
  <c r="K10" i="40"/>
  <c r="K22" i="40" s="1"/>
  <c r="K23" i="40" s="1"/>
  <c r="J10" i="40"/>
  <c r="J22" i="40" s="1"/>
  <c r="J23" i="40" s="1"/>
  <c r="I10" i="40"/>
  <c r="H10" i="40"/>
  <c r="G10" i="40"/>
  <c r="F10" i="40"/>
  <c r="E10" i="40"/>
  <c r="D10" i="40"/>
  <c r="C10" i="40"/>
  <c r="B10" i="40"/>
  <c r="C22" i="39"/>
  <c r="C23" i="39" s="1"/>
  <c r="D20" i="39"/>
  <c r="C20" i="39"/>
  <c r="B20" i="39"/>
  <c r="D10" i="39"/>
  <c r="D22" i="39" s="1"/>
  <c r="D23" i="39" s="1"/>
  <c r="C10" i="39"/>
  <c r="B10" i="39"/>
  <c r="B22" i="39" l="1"/>
  <c r="B23" i="39" s="1"/>
  <c r="B22" i="40"/>
  <c r="B23" i="40" s="1"/>
  <c r="F22" i="40"/>
  <c r="F23" i="40" s="1"/>
  <c r="D22" i="40"/>
  <c r="D23" i="40" s="1"/>
  <c r="C22" i="40"/>
  <c r="C23" i="40" s="1"/>
  <c r="G22" i="40"/>
  <c r="G23" i="40" s="1"/>
  <c r="E22" i="40"/>
  <c r="E23" i="40" s="1"/>
  <c r="F18" i="3"/>
  <c r="F17" i="3"/>
  <c r="F16" i="3"/>
  <c r="F15" i="3"/>
  <c r="F14" i="3"/>
  <c r="F9" i="3"/>
  <c r="F19" i="3" l="1"/>
  <c r="B21" i="19"/>
  <c r="B6" i="13" l="1"/>
  <c r="H6" i="13"/>
  <c r="B7" i="13"/>
  <c r="H7" i="13"/>
  <c r="B8" i="13"/>
  <c r="H8" i="13"/>
  <c r="B9" i="13"/>
  <c r="H9" i="13"/>
  <c r="B10" i="13"/>
  <c r="H10" i="13"/>
  <c r="B11" i="13"/>
  <c r="H11" i="13"/>
  <c r="B12" i="13"/>
  <c r="H12" i="13"/>
  <c r="B13" i="13"/>
  <c r="H13" i="13"/>
  <c r="B14" i="13"/>
  <c r="H14" i="13"/>
  <c r="H5" i="13"/>
  <c r="B5" i="13"/>
  <c r="B4" i="13"/>
  <c r="B20" i="13"/>
  <c r="D15" i="13" l="1"/>
  <c r="D19" i="13" s="1"/>
  <c r="E15" i="13"/>
  <c r="E19" i="13" s="1"/>
  <c r="F15" i="13"/>
  <c r="F19" i="13" s="1"/>
  <c r="G15" i="13"/>
  <c r="I15" i="13"/>
  <c r="J15" i="13"/>
  <c r="K15" i="13"/>
  <c r="L15" i="13"/>
  <c r="M15" i="13"/>
  <c r="C7" i="18"/>
  <c r="D7" i="18"/>
  <c r="E7" i="18"/>
  <c r="G19" i="13" l="1"/>
  <c r="L19" i="13"/>
  <c r="J19" i="13"/>
  <c r="M19" i="13"/>
  <c r="K19" i="13"/>
  <c r="H15" i="13"/>
  <c r="I19" i="13"/>
  <c r="C34" i="2"/>
  <c r="J34" i="2"/>
  <c r="J33" i="2"/>
  <c r="G28" i="2"/>
  <c r="H28" i="2"/>
  <c r="I28" i="2"/>
  <c r="J28" i="2"/>
  <c r="G23" i="2"/>
  <c r="H23" i="2"/>
  <c r="I23" i="2"/>
  <c r="J23" i="2"/>
  <c r="J18" i="2"/>
  <c r="G18" i="2"/>
  <c r="H18" i="2"/>
  <c r="I18" i="2"/>
  <c r="G13" i="2"/>
  <c r="H13" i="2"/>
  <c r="I13" i="2"/>
  <c r="J13" i="2"/>
  <c r="G33" i="2"/>
  <c r="H33" i="2"/>
  <c r="I33" i="2"/>
  <c r="G34" i="2"/>
  <c r="H34" i="2"/>
  <c r="I34" i="2"/>
  <c r="G35" i="2"/>
  <c r="H35" i="2"/>
  <c r="I35" i="2"/>
  <c r="J35" i="2"/>
  <c r="G36" i="2"/>
  <c r="H36" i="2"/>
  <c r="I36" i="2"/>
  <c r="J36" i="2"/>
  <c r="G37" i="2"/>
  <c r="H37" i="2"/>
  <c r="I37" i="2"/>
  <c r="J37" i="2"/>
  <c r="F28" i="2"/>
  <c r="F37" i="2"/>
  <c r="K5" i="2"/>
  <c r="L5" i="2"/>
  <c r="K6" i="2"/>
  <c r="L6" i="2"/>
  <c r="K7" i="2"/>
  <c r="L7" i="2"/>
  <c r="K9" i="2"/>
  <c r="L9" i="2"/>
  <c r="K10" i="2"/>
  <c r="L10" i="2"/>
  <c r="K11" i="2"/>
  <c r="L11" i="2"/>
  <c r="K12" i="2"/>
  <c r="L12" i="2"/>
  <c r="K14" i="2"/>
  <c r="L14" i="2"/>
  <c r="K15" i="2"/>
  <c r="L15" i="2"/>
  <c r="K16" i="2"/>
  <c r="L16" i="2"/>
  <c r="K17" i="2"/>
  <c r="L17" i="2"/>
  <c r="K19" i="2"/>
  <c r="L19" i="2"/>
  <c r="K20" i="2"/>
  <c r="L20" i="2"/>
  <c r="K21" i="2"/>
  <c r="L21" i="2"/>
  <c r="K22" i="2"/>
  <c r="L22" i="2"/>
  <c r="K24" i="2"/>
  <c r="L24" i="2"/>
  <c r="K25" i="2"/>
  <c r="L25" i="2"/>
  <c r="K26" i="2"/>
  <c r="L26" i="2"/>
  <c r="K27" i="2"/>
  <c r="L27" i="2"/>
  <c r="K29" i="2"/>
  <c r="L29" i="2"/>
  <c r="K30" i="2"/>
  <c r="L30" i="2"/>
  <c r="K31" i="2"/>
  <c r="L31" i="2"/>
  <c r="K32" i="2"/>
  <c r="L32" i="2"/>
  <c r="G8" i="2"/>
  <c r="H8" i="2"/>
  <c r="I8" i="2"/>
  <c r="I38" i="2" s="1"/>
  <c r="J8" i="2"/>
  <c r="J38" i="2" s="1"/>
  <c r="L4" i="2"/>
  <c r="K4" i="2"/>
  <c r="H38" i="2" l="1"/>
  <c r="G38" i="2"/>
  <c r="J16" i="13"/>
  <c r="L16" i="13"/>
  <c r="K16" i="13"/>
  <c r="M16" i="13"/>
  <c r="I16" i="13"/>
  <c r="H19" i="13"/>
  <c r="G22" i="16"/>
  <c r="G11" i="16"/>
  <c r="B22" i="16"/>
  <c r="B11" i="16"/>
  <c r="B24" i="16" s="1"/>
  <c r="B25" i="16" s="1"/>
  <c r="G22" i="15"/>
  <c r="G11" i="15"/>
  <c r="G24" i="15" s="1"/>
  <c r="G25" i="15" s="1"/>
  <c r="B22" i="15"/>
  <c r="B11" i="15"/>
  <c r="B24" i="15" s="1"/>
  <c r="B25" i="15" s="1"/>
  <c r="G24" i="16" l="1"/>
  <c r="G25" i="16" s="1"/>
  <c r="I6" i="19"/>
  <c r="H6" i="19"/>
  <c r="G6" i="19"/>
  <c r="F6" i="19"/>
  <c r="I66" i="5"/>
  <c r="I66" i="4"/>
  <c r="H66" i="4"/>
  <c r="G66" i="4"/>
  <c r="F66" i="4"/>
  <c r="B8" i="7"/>
  <c r="B15" i="7"/>
  <c r="G21" i="7"/>
  <c r="F21" i="7"/>
  <c r="E21" i="7"/>
  <c r="D21" i="7"/>
  <c r="C21" i="7"/>
  <c r="B21" i="7"/>
  <c r="G20" i="7"/>
  <c r="F20" i="7"/>
  <c r="E20" i="7"/>
  <c r="D20" i="7"/>
  <c r="C20" i="7"/>
  <c r="B20" i="7"/>
  <c r="G19" i="7"/>
  <c r="F19" i="7"/>
  <c r="E19" i="7"/>
  <c r="D19" i="7"/>
  <c r="C19" i="7"/>
  <c r="B19" i="7"/>
  <c r="B18" i="7"/>
  <c r="C18" i="7"/>
  <c r="D18" i="7"/>
  <c r="E18" i="7"/>
  <c r="F18" i="7"/>
  <c r="G18" i="7"/>
  <c r="G15" i="7"/>
  <c r="G8" i="7"/>
  <c r="D8" i="7"/>
  <c r="B22" i="7" l="1"/>
  <c r="G22" i="7"/>
  <c r="D11" i="16"/>
  <c r="C11" i="16"/>
  <c r="D22" i="16"/>
  <c r="E22" i="16"/>
  <c r="F22" i="16"/>
  <c r="H22" i="16"/>
  <c r="I22" i="16"/>
  <c r="J22" i="16"/>
  <c r="K22" i="16"/>
  <c r="C22" i="16"/>
  <c r="C35" i="2" l="1"/>
  <c r="D35" i="2"/>
  <c r="E35" i="2"/>
  <c r="F35" i="2"/>
  <c r="C36" i="2"/>
  <c r="D36" i="2"/>
  <c r="E36" i="2"/>
  <c r="F36" i="2"/>
  <c r="C37" i="2"/>
  <c r="D37" i="2"/>
  <c r="L37" i="2" s="1"/>
  <c r="E37" i="2"/>
  <c r="D34" i="2"/>
  <c r="E34" i="2"/>
  <c r="K34" i="2" s="1"/>
  <c r="F34" i="2"/>
  <c r="F33" i="2"/>
  <c r="E33" i="2"/>
  <c r="D33" i="2"/>
  <c r="C33" i="2"/>
  <c r="E28" i="2"/>
  <c r="D28" i="2"/>
  <c r="L28" i="2" s="1"/>
  <c r="C28" i="2"/>
  <c r="F23" i="2"/>
  <c r="E23" i="2"/>
  <c r="D23" i="2"/>
  <c r="L23" i="2" s="1"/>
  <c r="C23" i="2"/>
  <c r="F18" i="2"/>
  <c r="E18" i="2"/>
  <c r="D18" i="2"/>
  <c r="L18" i="2" s="1"/>
  <c r="C18" i="2"/>
  <c r="F13" i="2"/>
  <c r="E13" i="2"/>
  <c r="D13" i="2"/>
  <c r="L13" i="2" s="1"/>
  <c r="C13" i="2"/>
  <c r="D8" i="2"/>
  <c r="E8" i="2"/>
  <c r="F8" i="2"/>
  <c r="F38" i="2" s="1"/>
  <c r="C8" i="2"/>
  <c r="C12" i="19"/>
  <c r="B12" i="19"/>
  <c r="B6" i="19"/>
  <c r="E6" i="19" s="1"/>
  <c r="F7" i="18"/>
  <c r="H7" i="18"/>
  <c r="K7" i="18"/>
  <c r="B7" i="18"/>
  <c r="D24" i="16"/>
  <c r="D25" i="16" s="1"/>
  <c r="E11" i="16"/>
  <c r="E24" i="16" s="1"/>
  <c r="E25" i="16" s="1"/>
  <c r="F11" i="16"/>
  <c r="F24" i="16" s="1"/>
  <c r="F25" i="16" s="1"/>
  <c r="H11" i="16"/>
  <c r="H24" i="16" s="1"/>
  <c r="H25" i="16" s="1"/>
  <c r="I11" i="16"/>
  <c r="I24" i="16" s="1"/>
  <c r="I25" i="16" s="1"/>
  <c r="J11" i="16"/>
  <c r="J24" i="16" s="1"/>
  <c r="J25" i="16" s="1"/>
  <c r="K11" i="16"/>
  <c r="K24" i="16" s="1"/>
  <c r="K25" i="16" s="1"/>
  <c r="C24" i="16"/>
  <c r="C25" i="16" s="1"/>
  <c r="C15" i="13"/>
  <c r="D22" i="15"/>
  <c r="E22" i="15"/>
  <c r="F22" i="15"/>
  <c r="H22" i="15"/>
  <c r="I22" i="15"/>
  <c r="J22" i="15"/>
  <c r="K22" i="15"/>
  <c r="C22" i="15"/>
  <c r="D11" i="15"/>
  <c r="E11" i="15"/>
  <c r="F11" i="15"/>
  <c r="H11" i="15"/>
  <c r="I11" i="15"/>
  <c r="J11" i="15"/>
  <c r="K11" i="15"/>
  <c r="C11" i="15"/>
  <c r="F111" i="6"/>
  <c r="G111" i="6"/>
  <c r="H111" i="6"/>
  <c r="I111" i="6"/>
  <c r="F112" i="6"/>
  <c r="G112" i="6"/>
  <c r="H112" i="6"/>
  <c r="I112" i="6"/>
  <c r="F113" i="6"/>
  <c r="G113" i="6"/>
  <c r="H113" i="6"/>
  <c r="I113" i="6"/>
  <c r="F114" i="6"/>
  <c r="G114" i="6"/>
  <c r="H114" i="6"/>
  <c r="I114" i="6"/>
  <c r="F115" i="6"/>
  <c r="G115" i="6"/>
  <c r="H115" i="6"/>
  <c r="I115" i="6"/>
  <c r="F116" i="6"/>
  <c r="G116" i="6"/>
  <c r="H116" i="6"/>
  <c r="I116" i="6"/>
  <c r="F117" i="6"/>
  <c r="G117" i="6"/>
  <c r="H117" i="6"/>
  <c r="I117" i="6"/>
  <c r="F118" i="6"/>
  <c r="G118" i="6"/>
  <c r="H118" i="6"/>
  <c r="I118" i="6"/>
  <c r="F119" i="6"/>
  <c r="G119" i="6"/>
  <c r="H119" i="6"/>
  <c r="I119" i="6"/>
  <c r="F120" i="6"/>
  <c r="G120" i="6"/>
  <c r="H120" i="6"/>
  <c r="I120" i="6"/>
  <c r="F121" i="6"/>
  <c r="G121" i="6"/>
  <c r="H121" i="6"/>
  <c r="I121" i="6"/>
  <c r="F122" i="6"/>
  <c r="G122" i="6"/>
  <c r="H122" i="6"/>
  <c r="I122" i="6"/>
  <c r="F123" i="6"/>
  <c r="G123" i="6"/>
  <c r="H123" i="6"/>
  <c r="I123" i="6"/>
  <c r="F124" i="6"/>
  <c r="G124" i="6"/>
  <c r="H124" i="6"/>
  <c r="I124" i="6"/>
  <c r="F99" i="6"/>
  <c r="G99" i="6"/>
  <c r="H99" i="6"/>
  <c r="I99" i="6"/>
  <c r="F100" i="6"/>
  <c r="G100" i="6"/>
  <c r="H100" i="6"/>
  <c r="I100" i="6"/>
  <c r="F101" i="6"/>
  <c r="G101" i="6"/>
  <c r="H101" i="6"/>
  <c r="I101" i="6"/>
  <c r="F102" i="6"/>
  <c r="G102" i="6"/>
  <c r="H102" i="6"/>
  <c r="I102" i="6"/>
  <c r="F103" i="6"/>
  <c r="G103" i="6"/>
  <c r="H103" i="6"/>
  <c r="I103" i="6"/>
  <c r="F104" i="6"/>
  <c r="G104" i="6"/>
  <c r="H104" i="6"/>
  <c r="I104" i="6"/>
  <c r="F105" i="6"/>
  <c r="G105" i="6"/>
  <c r="H105" i="6"/>
  <c r="I105" i="6"/>
  <c r="F106" i="6"/>
  <c r="G106" i="6"/>
  <c r="H106" i="6"/>
  <c r="I106" i="6"/>
  <c r="F107" i="6"/>
  <c r="G107" i="6"/>
  <c r="H107" i="6"/>
  <c r="I107" i="6"/>
  <c r="F108" i="6"/>
  <c r="G108" i="6"/>
  <c r="H108" i="6"/>
  <c r="I108" i="6"/>
  <c r="F109" i="6"/>
  <c r="G109" i="6"/>
  <c r="H109" i="6"/>
  <c r="I109" i="6"/>
  <c r="F110" i="6"/>
  <c r="G110" i="6"/>
  <c r="H110" i="6"/>
  <c r="I110" i="6"/>
  <c r="I98" i="6"/>
  <c r="H98" i="6"/>
  <c r="G98" i="6"/>
  <c r="F98" i="6"/>
  <c r="F92" i="6"/>
  <c r="F78" i="6"/>
  <c r="G78" i="6"/>
  <c r="H78" i="6"/>
  <c r="I78" i="6"/>
  <c r="F79" i="6"/>
  <c r="G79" i="6"/>
  <c r="H79" i="6"/>
  <c r="I79" i="6"/>
  <c r="F80" i="6"/>
  <c r="G80" i="6"/>
  <c r="H80" i="6"/>
  <c r="I80" i="6"/>
  <c r="F81" i="6"/>
  <c r="G81" i="6"/>
  <c r="H81" i="6"/>
  <c r="I81" i="6"/>
  <c r="F82" i="6"/>
  <c r="G82" i="6"/>
  <c r="H82" i="6"/>
  <c r="I82" i="6"/>
  <c r="F83" i="6"/>
  <c r="G83" i="6"/>
  <c r="H83" i="6"/>
  <c r="I83" i="6"/>
  <c r="F84" i="6"/>
  <c r="G84" i="6"/>
  <c r="H84" i="6"/>
  <c r="I84" i="6"/>
  <c r="F85" i="6"/>
  <c r="G85" i="6"/>
  <c r="H85" i="6"/>
  <c r="I85" i="6"/>
  <c r="F86" i="6"/>
  <c r="G86" i="6"/>
  <c r="H86" i="6"/>
  <c r="I86" i="6"/>
  <c r="F87" i="6"/>
  <c r="G87" i="6"/>
  <c r="H87" i="6"/>
  <c r="I87" i="6"/>
  <c r="F88" i="6"/>
  <c r="G88" i="6"/>
  <c r="H88" i="6"/>
  <c r="I88" i="6"/>
  <c r="F89" i="6"/>
  <c r="G89" i="6"/>
  <c r="H89" i="6"/>
  <c r="I89" i="6"/>
  <c r="F90" i="6"/>
  <c r="G90" i="6"/>
  <c r="H90" i="6"/>
  <c r="I90" i="6"/>
  <c r="F91" i="6"/>
  <c r="G91" i="6"/>
  <c r="H91" i="6"/>
  <c r="I91" i="6"/>
  <c r="G92" i="6"/>
  <c r="H92" i="6"/>
  <c r="I92" i="6"/>
  <c r="F67" i="6"/>
  <c r="G67" i="6"/>
  <c r="H67" i="6"/>
  <c r="I67" i="6"/>
  <c r="F68" i="6"/>
  <c r="G68" i="6"/>
  <c r="H68" i="6"/>
  <c r="I68" i="6"/>
  <c r="F69" i="6"/>
  <c r="G69" i="6"/>
  <c r="H69" i="6"/>
  <c r="I69" i="6"/>
  <c r="F70" i="6"/>
  <c r="G70" i="6"/>
  <c r="H70" i="6"/>
  <c r="I70" i="6"/>
  <c r="F71" i="6"/>
  <c r="G71" i="6"/>
  <c r="H71" i="6"/>
  <c r="I71" i="6"/>
  <c r="F72" i="6"/>
  <c r="G72" i="6"/>
  <c r="H72" i="6"/>
  <c r="I72" i="6"/>
  <c r="F73" i="6"/>
  <c r="G73" i="6"/>
  <c r="H73" i="6"/>
  <c r="I73" i="6"/>
  <c r="F74" i="6"/>
  <c r="G74" i="6"/>
  <c r="H74" i="6"/>
  <c r="I74" i="6"/>
  <c r="F75" i="6"/>
  <c r="G75" i="6"/>
  <c r="H75" i="6"/>
  <c r="I75" i="6"/>
  <c r="F76" i="6"/>
  <c r="G76" i="6"/>
  <c r="H76" i="6"/>
  <c r="I76" i="6"/>
  <c r="F77" i="6"/>
  <c r="G77" i="6"/>
  <c r="H77" i="6"/>
  <c r="I77" i="6"/>
  <c r="F66" i="6"/>
  <c r="B125" i="6"/>
  <c r="C125" i="6"/>
  <c r="D125" i="6"/>
  <c r="E125" i="6"/>
  <c r="C93" i="6"/>
  <c r="D93" i="6"/>
  <c r="E93" i="6"/>
  <c r="B93" i="6"/>
  <c r="C62" i="6"/>
  <c r="D62" i="6"/>
  <c r="H62" i="6" s="1"/>
  <c r="E62" i="6"/>
  <c r="F62" i="6"/>
  <c r="B62" i="6"/>
  <c r="C31" i="6"/>
  <c r="D31" i="6"/>
  <c r="E31" i="6"/>
  <c r="F31" i="6"/>
  <c r="I31" i="6" s="1"/>
  <c r="B31" i="6"/>
  <c r="J31" i="6" s="1"/>
  <c r="G46" i="6"/>
  <c r="H46" i="6"/>
  <c r="I46" i="6"/>
  <c r="J46" i="6"/>
  <c r="G47" i="6"/>
  <c r="H47" i="6"/>
  <c r="I47" i="6"/>
  <c r="J47" i="6"/>
  <c r="G48" i="6"/>
  <c r="H48" i="6"/>
  <c r="I48" i="6"/>
  <c r="J48" i="6"/>
  <c r="G49" i="6"/>
  <c r="H49" i="6"/>
  <c r="I49" i="6"/>
  <c r="J49" i="6"/>
  <c r="G50" i="6"/>
  <c r="H50" i="6"/>
  <c r="I50" i="6"/>
  <c r="J50" i="6"/>
  <c r="G51" i="6"/>
  <c r="H51" i="6"/>
  <c r="I51" i="6"/>
  <c r="J51" i="6"/>
  <c r="G52" i="6"/>
  <c r="H52" i="6"/>
  <c r="I52" i="6"/>
  <c r="J52" i="6"/>
  <c r="G53" i="6"/>
  <c r="H53" i="6"/>
  <c r="I53" i="6"/>
  <c r="J53" i="6"/>
  <c r="G54" i="6"/>
  <c r="H54" i="6"/>
  <c r="I54" i="6"/>
  <c r="J54" i="6"/>
  <c r="G55" i="6"/>
  <c r="H55" i="6"/>
  <c r="I55" i="6"/>
  <c r="J55" i="6"/>
  <c r="G56" i="6"/>
  <c r="H56" i="6"/>
  <c r="I56" i="6"/>
  <c r="J56" i="6"/>
  <c r="G57" i="6"/>
  <c r="H57" i="6"/>
  <c r="I57" i="6"/>
  <c r="J57" i="6"/>
  <c r="G58" i="6"/>
  <c r="H58" i="6"/>
  <c r="I58" i="6"/>
  <c r="J58" i="6"/>
  <c r="G59" i="6"/>
  <c r="H59" i="6"/>
  <c r="I59" i="6"/>
  <c r="J59" i="6"/>
  <c r="G60" i="6"/>
  <c r="H60" i="6"/>
  <c r="I60" i="6"/>
  <c r="J60" i="6"/>
  <c r="G61" i="6"/>
  <c r="H61" i="6"/>
  <c r="I61" i="6"/>
  <c r="J61" i="6"/>
  <c r="G36" i="6"/>
  <c r="H36" i="6"/>
  <c r="I36" i="6"/>
  <c r="J36" i="6"/>
  <c r="G37" i="6"/>
  <c r="H37" i="6"/>
  <c r="I37" i="6"/>
  <c r="J37" i="6"/>
  <c r="G38" i="6"/>
  <c r="H38" i="6"/>
  <c r="I38" i="6"/>
  <c r="J38" i="6"/>
  <c r="G39" i="6"/>
  <c r="H39" i="6"/>
  <c r="I39" i="6"/>
  <c r="J39" i="6"/>
  <c r="G40" i="6"/>
  <c r="H40" i="6"/>
  <c r="I40" i="6"/>
  <c r="J40" i="6"/>
  <c r="G41" i="6"/>
  <c r="H41" i="6"/>
  <c r="I41" i="6"/>
  <c r="J41" i="6"/>
  <c r="G42" i="6"/>
  <c r="H42" i="6"/>
  <c r="I42" i="6"/>
  <c r="J42" i="6"/>
  <c r="G43" i="6"/>
  <c r="H43" i="6"/>
  <c r="I43" i="6"/>
  <c r="J43" i="6"/>
  <c r="G44" i="6"/>
  <c r="H44" i="6"/>
  <c r="I44" i="6"/>
  <c r="J44" i="6"/>
  <c r="G45" i="6"/>
  <c r="H45" i="6"/>
  <c r="I45" i="6"/>
  <c r="J45" i="6"/>
  <c r="G23" i="6"/>
  <c r="H23" i="6"/>
  <c r="I23" i="6"/>
  <c r="J23" i="6"/>
  <c r="G24" i="6"/>
  <c r="H24" i="6"/>
  <c r="I24" i="6"/>
  <c r="J24" i="6"/>
  <c r="G25" i="6"/>
  <c r="H25" i="6"/>
  <c r="I25" i="6"/>
  <c r="J25" i="6"/>
  <c r="G26" i="6"/>
  <c r="H26" i="6"/>
  <c r="I26" i="6"/>
  <c r="J26" i="6"/>
  <c r="G27" i="6"/>
  <c r="H27" i="6"/>
  <c r="I27" i="6"/>
  <c r="J27" i="6"/>
  <c r="G28" i="6"/>
  <c r="H28" i="6"/>
  <c r="I28" i="6"/>
  <c r="J28" i="6"/>
  <c r="G29" i="6"/>
  <c r="H29" i="6"/>
  <c r="I29" i="6"/>
  <c r="J29" i="6"/>
  <c r="G30" i="6"/>
  <c r="H30" i="6"/>
  <c r="I30" i="6"/>
  <c r="J30" i="6"/>
  <c r="G5" i="6"/>
  <c r="H5" i="6"/>
  <c r="I5" i="6"/>
  <c r="J5" i="6"/>
  <c r="G6" i="6"/>
  <c r="H6" i="6"/>
  <c r="I6" i="6"/>
  <c r="J6" i="6"/>
  <c r="G7" i="6"/>
  <c r="H7" i="6"/>
  <c r="I7" i="6"/>
  <c r="J7" i="6"/>
  <c r="G8" i="6"/>
  <c r="H8" i="6"/>
  <c r="I8" i="6"/>
  <c r="J8" i="6"/>
  <c r="G9" i="6"/>
  <c r="H9" i="6"/>
  <c r="I9" i="6"/>
  <c r="J9" i="6"/>
  <c r="G10" i="6"/>
  <c r="H10" i="6"/>
  <c r="I10" i="6"/>
  <c r="J10" i="6"/>
  <c r="G11" i="6"/>
  <c r="H11" i="6"/>
  <c r="I11" i="6"/>
  <c r="J11" i="6"/>
  <c r="G12" i="6"/>
  <c r="H12" i="6"/>
  <c r="I12" i="6"/>
  <c r="J12" i="6"/>
  <c r="G13" i="6"/>
  <c r="H13" i="6"/>
  <c r="I13" i="6"/>
  <c r="J13" i="6"/>
  <c r="G14" i="6"/>
  <c r="H14" i="6"/>
  <c r="I14" i="6"/>
  <c r="J14" i="6"/>
  <c r="G15" i="6"/>
  <c r="H15" i="6"/>
  <c r="I15" i="6"/>
  <c r="J15" i="6"/>
  <c r="G16" i="6"/>
  <c r="H16" i="6"/>
  <c r="I16" i="6"/>
  <c r="J16" i="6"/>
  <c r="G17" i="6"/>
  <c r="H17" i="6"/>
  <c r="I17" i="6"/>
  <c r="J17" i="6"/>
  <c r="G18" i="6"/>
  <c r="H18" i="6"/>
  <c r="I18" i="6"/>
  <c r="J18" i="6"/>
  <c r="G19" i="6"/>
  <c r="H19" i="6"/>
  <c r="I19" i="6"/>
  <c r="J19" i="6"/>
  <c r="G20" i="6"/>
  <c r="H20" i="6"/>
  <c r="I20" i="6"/>
  <c r="J20" i="6"/>
  <c r="G21" i="6"/>
  <c r="H21" i="6"/>
  <c r="I21" i="6"/>
  <c r="J21" i="6"/>
  <c r="G22" i="6"/>
  <c r="H22" i="6"/>
  <c r="I22" i="6"/>
  <c r="J22" i="6"/>
  <c r="I66" i="6"/>
  <c r="H66" i="6"/>
  <c r="G66" i="6"/>
  <c r="J35" i="6"/>
  <c r="I35" i="6"/>
  <c r="H35" i="6"/>
  <c r="G35" i="6"/>
  <c r="J4" i="6"/>
  <c r="I4" i="6"/>
  <c r="H4" i="6"/>
  <c r="G4" i="6"/>
  <c r="F111" i="5"/>
  <c r="G111" i="5"/>
  <c r="H111" i="5"/>
  <c r="I111" i="5"/>
  <c r="F112" i="5"/>
  <c r="G112" i="5"/>
  <c r="H112" i="5"/>
  <c r="I112" i="5"/>
  <c r="F113" i="5"/>
  <c r="G113" i="5"/>
  <c r="H113" i="5"/>
  <c r="I113" i="5"/>
  <c r="F114" i="5"/>
  <c r="G114" i="5"/>
  <c r="H114" i="5"/>
  <c r="I114" i="5"/>
  <c r="F115" i="5"/>
  <c r="G115" i="5"/>
  <c r="H115" i="5"/>
  <c r="I115" i="5"/>
  <c r="F116" i="5"/>
  <c r="G116" i="5"/>
  <c r="H116" i="5"/>
  <c r="I116" i="5"/>
  <c r="F117" i="5"/>
  <c r="G117" i="5"/>
  <c r="H117" i="5"/>
  <c r="I117" i="5"/>
  <c r="F118" i="5"/>
  <c r="G118" i="5"/>
  <c r="H118" i="5"/>
  <c r="I118" i="5"/>
  <c r="F119" i="5"/>
  <c r="G119" i="5"/>
  <c r="H119" i="5"/>
  <c r="I119" i="5"/>
  <c r="F120" i="5"/>
  <c r="G120" i="5"/>
  <c r="H120" i="5"/>
  <c r="I120" i="5"/>
  <c r="F121" i="5"/>
  <c r="G121" i="5"/>
  <c r="H121" i="5"/>
  <c r="I121" i="5"/>
  <c r="F122" i="5"/>
  <c r="G122" i="5"/>
  <c r="H122" i="5"/>
  <c r="I122" i="5"/>
  <c r="F123" i="5"/>
  <c r="G123" i="5"/>
  <c r="H123" i="5"/>
  <c r="I123" i="5"/>
  <c r="F98" i="5"/>
  <c r="G98" i="5"/>
  <c r="H98" i="5"/>
  <c r="I98" i="5"/>
  <c r="F99" i="5"/>
  <c r="G99" i="5"/>
  <c r="H99" i="5"/>
  <c r="I99" i="5"/>
  <c r="F100" i="5"/>
  <c r="G100" i="5"/>
  <c r="H100" i="5"/>
  <c r="I100" i="5"/>
  <c r="F101" i="5"/>
  <c r="G101" i="5"/>
  <c r="H101" i="5"/>
  <c r="I101" i="5"/>
  <c r="F102" i="5"/>
  <c r="G102" i="5"/>
  <c r="H102" i="5"/>
  <c r="I102" i="5"/>
  <c r="F103" i="5"/>
  <c r="G103" i="5"/>
  <c r="H103" i="5"/>
  <c r="I103" i="5"/>
  <c r="F104" i="5"/>
  <c r="G104" i="5"/>
  <c r="H104" i="5"/>
  <c r="I104" i="5"/>
  <c r="F105" i="5"/>
  <c r="G105" i="5"/>
  <c r="H105" i="5"/>
  <c r="I105" i="5"/>
  <c r="F106" i="5"/>
  <c r="G106" i="5"/>
  <c r="H106" i="5"/>
  <c r="I106" i="5"/>
  <c r="F107" i="5"/>
  <c r="G107" i="5"/>
  <c r="H107" i="5"/>
  <c r="I107" i="5"/>
  <c r="F108" i="5"/>
  <c r="G108" i="5"/>
  <c r="H108" i="5"/>
  <c r="I108" i="5"/>
  <c r="F109" i="5"/>
  <c r="G109" i="5"/>
  <c r="H109" i="5"/>
  <c r="I109" i="5"/>
  <c r="F110" i="5"/>
  <c r="G110" i="5"/>
  <c r="H110" i="5"/>
  <c r="I110" i="5"/>
  <c r="G97" i="5"/>
  <c r="H97" i="5"/>
  <c r="I97" i="5"/>
  <c r="F97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H66" i="5"/>
  <c r="G66" i="5"/>
  <c r="F66" i="5"/>
  <c r="C124" i="5"/>
  <c r="D124" i="5"/>
  <c r="E124" i="5"/>
  <c r="C93" i="5"/>
  <c r="D93" i="5"/>
  <c r="E93" i="5"/>
  <c r="C62" i="5"/>
  <c r="D62" i="5"/>
  <c r="E62" i="5"/>
  <c r="F62" i="5"/>
  <c r="B124" i="5"/>
  <c r="B93" i="5"/>
  <c r="B62" i="5"/>
  <c r="G61" i="5"/>
  <c r="H61" i="5"/>
  <c r="I61" i="5"/>
  <c r="J61" i="5"/>
  <c r="G47" i="5"/>
  <c r="H47" i="5"/>
  <c r="I47" i="5"/>
  <c r="J47" i="5"/>
  <c r="G48" i="5"/>
  <c r="H48" i="5"/>
  <c r="I48" i="5"/>
  <c r="J48" i="5"/>
  <c r="G49" i="5"/>
  <c r="H49" i="5"/>
  <c r="I49" i="5"/>
  <c r="J49" i="5"/>
  <c r="G50" i="5"/>
  <c r="H50" i="5"/>
  <c r="I50" i="5"/>
  <c r="J50" i="5"/>
  <c r="G51" i="5"/>
  <c r="H51" i="5"/>
  <c r="I51" i="5"/>
  <c r="J51" i="5"/>
  <c r="G52" i="5"/>
  <c r="H52" i="5"/>
  <c r="I52" i="5"/>
  <c r="J52" i="5"/>
  <c r="G53" i="5"/>
  <c r="H53" i="5"/>
  <c r="I53" i="5"/>
  <c r="J53" i="5"/>
  <c r="G54" i="5"/>
  <c r="H54" i="5"/>
  <c r="I54" i="5"/>
  <c r="J54" i="5"/>
  <c r="G55" i="5"/>
  <c r="H55" i="5"/>
  <c r="I55" i="5"/>
  <c r="J55" i="5"/>
  <c r="G56" i="5"/>
  <c r="H56" i="5"/>
  <c r="I56" i="5"/>
  <c r="J56" i="5"/>
  <c r="G57" i="5"/>
  <c r="H57" i="5"/>
  <c r="I57" i="5"/>
  <c r="J57" i="5"/>
  <c r="G58" i="5"/>
  <c r="H58" i="5"/>
  <c r="I58" i="5"/>
  <c r="J58" i="5"/>
  <c r="G59" i="5"/>
  <c r="H59" i="5"/>
  <c r="I59" i="5"/>
  <c r="J59" i="5"/>
  <c r="G60" i="5"/>
  <c r="H60" i="5"/>
  <c r="I60" i="5"/>
  <c r="J60" i="5"/>
  <c r="G36" i="5"/>
  <c r="H36" i="5"/>
  <c r="I36" i="5"/>
  <c r="J36" i="5"/>
  <c r="G37" i="5"/>
  <c r="H37" i="5"/>
  <c r="I37" i="5"/>
  <c r="J37" i="5"/>
  <c r="G38" i="5"/>
  <c r="H38" i="5"/>
  <c r="I38" i="5"/>
  <c r="J38" i="5"/>
  <c r="G39" i="5"/>
  <c r="H39" i="5"/>
  <c r="I39" i="5"/>
  <c r="J39" i="5"/>
  <c r="G40" i="5"/>
  <c r="H40" i="5"/>
  <c r="I40" i="5"/>
  <c r="J40" i="5"/>
  <c r="G41" i="5"/>
  <c r="H41" i="5"/>
  <c r="I41" i="5"/>
  <c r="J41" i="5"/>
  <c r="G42" i="5"/>
  <c r="H42" i="5"/>
  <c r="I42" i="5"/>
  <c r="J42" i="5"/>
  <c r="G43" i="5"/>
  <c r="H43" i="5"/>
  <c r="I43" i="5"/>
  <c r="J43" i="5"/>
  <c r="G44" i="5"/>
  <c r="H44" i="5"/>
  <c r="I44" i="5"/>
  <c r="J44" i="5"/>
  <c r="G45" i="5"/>
  <c r="H45" i="5"/>
  <c r="I45" i="5"/>
  <c r="J45" i="5"/>
  <c r="G46" i="5"/>
  <c r="H46" i="5"/>
  <c r="I46" i="5"/>
  <c r="J46" i="5"/>
  <c r="J35" i="5"/>
  <c r="I35" i="5"/>
  <c r="H35" i="5"/>
  <c r="G35" i="5"/>
  <c r="C31" i="5"/>
  <c r="D31" i="5"/>
  <c r="E31" i="5"/>
  <c r="F31" i="5"/>
  <c r="B31" i="5"/>
  <c r="G28" i="5"/>
  <c r="H28" i="5"/>
  <c r="I28" i="5"/>
  <c r="J28" i="5"/>
  <c r="G29" i="5"/>
  <c r="H29" i="5"/>
  <c r="I29" i="5"/>
  <c r="J29" i="5"/>
  <c r="G30" i="5"/>
  <c r="H30" i="5"/>
  <c r="I30" i="5"/>
  <c r="J30" i="5"/>
  <c r="G5" i="5"/>
  <c r="H5" i="5"/>
  <c r="I5" i="5"/>
  <c r="J5" i="5"/>
  <c r="G6" i="5"/>
  <c r="H6" i="5"/>
  <c r="I6" i="5"/>
  <c r="J6" i="5"/>
  <c r="G7" i="5"/>
  <c r="H7" i="5"/>
  <c r="I7" i="5"/>
  <c r="J7" i="5"/>
  <c r="G8" i="5"/>
  <c r="H8" i="5"/>
  <c r="I8" i="5"/>
  <c r="J8" i="5"/>
  <c r="G9" i="5"/>
  <c r="H9" i="5"/>
  <c r="I9" i="5"/>
  <c r="J9" i="5"/>
  <c r="G10" i="5"/>
  <c r="H10" i="5"/>
  <c r="I10" i="5"/>
  <c r="J10" i="5"/>
  <c r="G11" i="5"/>
  <c r="H11" i="5"/>
  <c r="I11" i="5"/>
  <c r="J11" i="5"/>
  <c r="G12" i="5"/>
  <c r="H12" i="5"/>
  <c r="I12" i="5"/>
  <c r="J12" i="5"/>
  <c r="G13" i="5"/>
  <c r="H13" i="5"/>
  <c r="I13" i="5"/>
  <c r="J13" i="5"/>
  <c r="G14" i="5"/>
  <c r="H14" i="5"/>
  <c r="I14" i="5"/>
  <c r="J14" i="5"/>
  <c r="G15" i="5"/>
  <c r="H15" i="5"/>
  <c r="I15" i="5"/>
  <c r="J15" i="5"/>
  <c r="G16" i="5"/>
  <c r="H16" i="5"/>
  <c r="I16" i="5"/>
  <c r="J16" i="5"/>
  <c r="G17" i="5"/>
  <c r="H17" i="5"/>
  <c r="I17" i="5"/>
  <c r="J17" i="5"/>
  <c r="G18" i="5"/>
  <c r="H18" i="5"/>
  <c r="I18" i="5"/>
  <c r="J18" i="5"/>
  <c r="G19" i="5"/>
  <c r="H19" i="5"/>
  <c r="I19" i="5"/>
  <c r="J19" i="5"/>
  <c r="G20" i="5"/>
  <c r="H20" i="5"/>
  <c r="I20" i="5"/>
  <c r="J20" i="5"/>
  <c r="G21" i="5"/>
  <c r="H21" i="5"/>
  <c r="I21" i="5"/>
  <c r="J21" i="5"/>
  <c r="G22" i="5"/>
  <c r="H22" i="5"/>
  <c r="I22" i="5"/>
  <c r="J22" i="5"/>
  <c r="G23" i="5"/>
  <c r="H23" i="5"/>
  <c r="I23" i="5"/>
  <c r="J23" i="5"/>
  <c r="G24" i="5"/>
  <c r="H24" i="5"/>
  <c r="I24" i="5"/>
  <c r="J24" i="5"/>
  <c r="G25" i="5"/>
  <c r="H25" i="5"/>
  <c r="I25" i="5"/>
  <c r="J25" i="5"/>
  <c r="G26" i="5"/>
  <c r="H26" i="5"/>
  <c r="I26" i="5"/>
  <c r="J26" i="5"/>
  <c r="G27" i="5"/>
  <c r="H27" i="5"/>
  <c r="I27" i="5"/>
  <c r="J27" i="5"/>
  <c r="J4" i="5"/>
  <c r="I4" i="5"/>
  <c r="H4" i="5"/>
  <c r="G4" i="5"/>
  <c r="F77" i="4"/>
  <c r="G77" i="4"/>
  <c r="H77" i="4"/>
  <c r="I77" i="4"/>
  <c r="F78" i="4"/>
  <c r="G78" i="4"/>
  <c r="H78" i="4"/>
  <c r="I78" i="4"/>
  <c r="F79" i="4"/>
  <c r="G79" i="4"/>
  <c r="H79" i="4"/>
  <c r="I79" i="4"/>
  <c r="F80" i="4"/>
  <c r="G80" i="4"/>
  <c r="H80" i="4"/>
  <c r="I80" i="4"/>
  <c r="F81" i="4"/>
  <c r="G81" i="4"/>
  <c r="H81" i="4"/>
  <c r="I81" i="4"/>
  <c r="F82" i="4"/>
  <c r="G82" i="4"/>
  <c r="H82" i="4"/>
  <c r="I82" i="4"/>
  <c r="F83" i="4"/>
  <c r="G83" i="4"/>
  <c r="H83" i="4"/>
  <c r="I83" i="4"/>
  <c r="F84" i="4"/>
  <c r="G84" i="4"/>
  <c r="H84" i="4"/>
  <c r="I84" i="4"/>
  <c r="F85" i="4"/>
  <c r="G85" i="4"/>
  <c r="H85" i="4"/>
  <c r="I85" i="4"/>
  <c r="F86" i="4"/>
  <c r="G86" i="4"/>
  <c r="H86" i="4"/>
  <c r="I86" i="4"/>
  <c r="F87" i="4"/>
  <c r="G87" i="4"/>
  <c r="H87" i="4"/>
  <c r="I87" i="4"/>
  <c r="F88" i="4"/>
  <c r="G88" i="4"/>
  <c r="H88" i="4"/>
  <c r="I88" i="4"/>
  <c r="F89" i="4"/>
  <c r="G89" i="4"/>
  <c r="H89" i="4"/>
  <c r="I89" i="4"/>
  <c r="F90" i="4"/>
  <c r="G90" i="4"/>
  <c r="H90" i="4"/>
  <c r="I90" i="4"/>
  <c r="F91" i="4"/>
  <c r="G91" i="4"/>
  <c r="H91" i="4"/>
  <c r="I91" i="4"/>
  <c r="F92" i="4"/>
  <c r="G92" i="4"/>
  <c r="H92" i="4"/>
  <c r="I92" i="4"/>
  <c r="F67" i="4"/>
  <c r="G67" i="4"/>
  <c r="H67" i="4"/>
  <c r="I67" i="4"/>
  <c r="F68" i="4"/>
  <c r="G68" i="4"/>
  <c r="H68" i="4"/>
  <c r="I68" i="4"/>
  <c r="F69" i="4"/>
  <c r="G69" i="4"/>
  <c r="H69" i="4"/>
  <c r="I69" i="4"/>
  <c r="F70" i="4"/>
  <c r="G70" i="4"/>
  <c r="H70" i="4"/>
  <c r="I70" i="4"/>
  <c r="F71" i="4"/>
  <c r="G71" i="4"/>
  <c r="H71" i="4"/>
  <c r="I71" i="4"/>
  <c r="F72" i="4"/>
  <c r="G72" i="4"/>
  <c r="H72" i="4"/>
  <c r="I72" i="4"/>
  <c r="F73" i="4"/>
  <c r="G73" i="4"/>
  <c r="H73" i="4"/>
  <c r="I73" i="4"/>
  <c r="F74" i="4"/>
  <c r="G74" i="4"/>
  <c r="H74" i="4"/>
  <c r="I74" i="4"/>
  <c r="F75" i="4"/>
  <c r="G75" i="4"/>
  <c r="H75" i="4"/>
  <c r="I75" i="4"/>
  <c r="F76" i="4"/>
  <c r="G76" i="4"/>
  <c r="H76" i="4"/>
  <c r="I76" i="4"/>
  <c r="C93" i="4"/>
  <c r="D93" i="4"/>
  <c r="E93" i="4"/>
  <c r="B93" i="4"/>
  <c r="C62" i="4"/>
  <c r="D62" i="4"/>
  <c r="E62" i="4"/>
  <c r="H62" i="4" s="1"/>
  <c r="F62" i="4"/>
  <c r="J62" i="4" s="1"/>
  <c r="B62" i="4"/>
  <c r="G62" i="4" s="1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H35" i="4"/>
  <c r="G35" i="4"/>
  <c r="J35" i="4"/>
  <c r="I35" i="4"/>
  <c r="C31" i="4"/>
  <c r="D31" i="4"/>
  <c r="E31" i="4"/>
  <c r="F31" i="4"/>
  <c r="H28" i="4"/>
  <c r="I28" i="4"/>
  <c r="J28" i="4"/>
  <c r="H29" i="4"/>
  <c r="I29" i="4"/>
  <c r="J29" i="4"/>
  <c r="H30" i="4"/>
  <c r="I30" i="4"/>
  <c r="J30" i="4"/>
  <c r="H5" i="4"/>
  <c r="I5" i="4"/>
  <c r="J5" i="4"/>
  <c r="H6" i="4"/>
  <c r="I6" i="4"/>
  <c r="J6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H15" i="4"/>
  <c r="I15" i="4"/>
  <c r="J15" i="4"/>
  <c r="H16" i="4"/>
  <c r="I16" i="4"/>
  <c r="J16" i="4"/>
  <c r="H17" i="4"/>
  <c r="I17" i="4"/>
  <c r="J17" i="4"/>
  <c r="H18" i="4"/>
  <c r="I18" i="4"/>
  <c r="J18" i="4"/>
  <c r="H19" i="4"/>
  <c r="I19" i="4"/>
  <c r="J19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H27" i="4"/>
  <c r="I27" i="4"/>
  <c r="J27" i="4"/>
  <c r="J4" i="4"/>
  <c r="I4" i="4"/>
  <c r="H4" i="4"/>
  <c r="G4" i="4"/>
  <c r="C22" i="7"/>
  <c r="D22" i="7"/>
  <c r="E22" i="7"/>
  <c r="F22" i="7"/>
  <c r="C15" i="7"/>
  <c r="D15" i="7"/>
  <c r="E15" i="7"/>
  <c r="F15" i="7"/>
  <c r="C8" i="7"/>
  <c r="E8" i="7"/>
  <c r="F8" i="7"/>
  <c r="G62" i="6" l="1"/>
  <c r="H31" i="6"/>
  <c r="G31" i="6"/>
  <c r="I62" i="6"/>
  <c r="G62" i="5"/>
  <c r="G31" i="5"/>
  <c r="I62" i="4"/>
  <c r="H31" i="4"/>
  <c r="H62" i="5"/>
  <c r="E38" i="2"/>
  <c r="K33" i="2"/>
  <c r="K13" i="2"/>
  <c r="K18" i="2"/>
  <c r="K23" i="2"/>
  <c r="K28" i="2"/>
  <c r="L33" i="2"/>
  <c r="I31" i="5"/>
  <c r="C38" i="2"/>
  <c r="K8" i="2"/>
  <c r="D38" i="2"/>
  <c r="L38" i="2" s="1"/>
  <c r="L8" i="2"/>
  <c r="L34" i="2"/>
  <c r="K37" i="2"/>
  <c r="L36" i="2"/>
  <c r="K36" i="2"/>
  <c r="L35" i="2"/>
  <c r="K35" i="2"/>
  <c r="B15" i="13"/>
  <c r="G16" i="13" s="1"/>
  <c r="C19" i="13"/>
  <c r="D6" i="19"/>
  <c r="C6" i="19"/>
  <c r="I62" i="5"/>
  <c r="I93" i="4"/>
  <c r="G93" i="4"/>
  <c r="I31" i="4"/>
  <c r="F93" i="4"/>
  <c r="H93" i="4"/>
  <c r="F124" i="5"/>
  <c r="H93" i="5"/>
  <c r="I124" i="5"/>
  <c r="G124" i="5"/>
  <c r="H31" i="5"/>
  <c r="F93" i="5"/>
  <c r="I93" i="5"/>
  <c r="G93" i="5"/>
  <c r="H124" i="5"/>
  <c r="F93" i="6"/>
  <c r="H93" i="6"/>
  <c r="I125" i="6"/>
  <c r="G125" i="6"/>
  <c r="I93" i="6"/>
  <c r="G93" i="6"/>
  <c r="H125" i="6"/>
  <c r="F125" i="6"/>
  <c r="J31" i="5"/>
  <c r="J62" i="6"/>
  <c r="J62" i="5"/>
  <c r="K24" i="15"/>
  <c r="K25" i="15" s="1"/>
  <c r="J24" i="15"/>
  <c r="J25" i="15" s="1"/>
  <c r="I24" i="15"/>
  <c r="I25" i="15" s="1"/>
  <c r="H24" i="15"/>
  <c r="H25" i="15" s="1"/>
  <c r="F24" i="15"/>
  <c r="F25" i="15" s="1"/>
  <c r="E24" i="15"/>
  <c r="E25" i="15" s="1"/>
  <c r="D24" i="15"/>
  <c r="D25" i="15" s="1"/>
  <c r="C24" i="15"/>
  <c r="C25" i="15" s="1"/>
  <c r="K18" i="3"/>
  <c r="J18" i="3"/>
  <c r="I18" i="3"/>
  <c r="H18" i="3"/>
  <c r="G18" i="3"/>
  <c r="E18" i="3"/>
  <c r="D18" i="3"/>
  <c r="C18" i="3"/>
  <c r="K17" i="3"/>
  <c r="J17" i="3"/>
  <c r="I17" i="3"/>
  <c r="H17" i="3"/>
  <c r="G17" i="3"/>
  <c r="E17" i="3"/>
  <c r="D17" i="3"/>
  <c r="C17" i="3"/>
  <c r="K16" i="3"/>
  <c r="J16" i="3"/>
  <c r="I16" i="3"/>
  <c r="H16" i="3"/>
  <c r="G16" i="3"/>
  <c r="E16" i="3"/>
  <c r="D16" i="3"/>
  <c r="D19" i="3" s="1"/>
  <c r="C16" i="3"/>
  <c r="K15" i="3"/>
  <c r="J15" i="3"/>
  <c r="I15" i="3"/>
  <c r="H15" i="3"/>
  <c r="G15" i="3"/>
  <c r="E15" i="3"/>
  <c r="D15" i="3"/>
  <c r="C15" i="3"/>
  <c r="K14" i="3"/>
  <c r="J14" i="3"/>
  <c r="I14" i="3"/>
  <c r="H14" i="3"/>
  <c r="G14" i="3"/>
  <c r="E14" i="3"/>
  <c r="D14" i="3"/>
  <c r="C14" i="3"/>
  <c r="K9" i="3"/>
  <c r="J9" i="3"/>
  <c r="I9" i="3"/>
  <c r="H9" i="3"/>
  <c r="G9" i="3"/>
  <c r="E9" i="3"/>
  <c r="D9" i="3"/>
  <c r="C9" i="3"/>
  <c r="K19" i="3"/>
  <c r="J19" i="3"/>
  <c r="I19" i="3"/>
  <c r="H19" i="3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B31" i="4"/>
  <c r="G5" i="4"/>
  <c r="H16" i="13" l="1"/>
  <c r="H20" i="13" s="1"/>
  <c r="G19" i="3"/>
  <c r="C19" i="3"/>
  <c r="E19" i="3"/>
  <c r="K38" i="2"/>
  <c r="C16" i="13"/>
  <c r="C20" i="13" s="1"/>
  <c r="I20" i="13"/>
  <c r="L20" i="13"/>
  <c r="J20" i="13"/>
  <c r="M20" i="13"/>
  <c r="K20" i="13"/>
  <c r="E16" i="13"/>
  <c r="E20" i="13" s="1"/>
  <c r="F16" i="13"/>
  <c r="F20" i="13" s="1"/>
  <c r="G20" i="13"/>
  <c r="D16" i="13"/>
  <c r="D20" i="13" s="1"/>
  <c r="B19" i="13"/>
  <c r="G31" i="4"/>
  <c r="J31" i="4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 shape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 shape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<sst xmlns="http://schemas.openxmlformats.org/spreadsheetml/2006/main" count="933" uniqueCount="414">
  <si>
    <t>Tabuľková príloha
k výročnej správe o činnosti vysokej školy za rok 2021</t>
  </si>
  <si>
    <t>Vysoká škola:</t>
  </si>
  <si>
    <t>Zoznam tabuliek</t>
  </si>
  <si>
    <t>Tabuľka č. 1:</t>
  </si>
  <si>
    <t>Počet študentov vysokej školy k 31. 10. 2021</t>
  </si>
  <si>
    <t>Tabuľka č. 1a:</t>
  </si>
  <si>
    <t>Vývoj počtu študentov (stav k 31. 10. daného roka)</t>
  </si>
  <si>
    <t>Tabuľka č. 2</t>
  </si>
  <si>
    <t>Počet študentov, ktorí riadne skončili štúdium v akademickom roku 2020/2021</t>
  </si>
  <si>
    <t>Tabuľka č.3a:</t>
  </si>
  <si>
    <t>Prijímacie konanie na študijné programy v prvom stupni a v spojenom prvom a druhom stupni v roku 2021</t>
  </si>
  <si>
    <t>Tabuľka č.3b:</t>
  </si>
  <si>
    <t>Prijímacie konanie na študijné programy v druhom stupni v roku 2021</t>
  </si>
  <si>
    <t>Tabuľka č.3c:</t>
  </si>
  <si>
    <t>Prijímacie konanie na študijné programy v treťom stupni v roku 2021</t>
  </si>
  <si>
    <t>Tabuľka č. 4:</t>
  </si>
  <si>
    <t>Počet študentov uhrádzajúcich školné (ak. rok 2020/2021)</t>
  </si>
  <si>
    <t>Tabuľka č. 5:</t>
  </si>
  <si>
    <t>Podiel riadne skončených štúdií na celkovom počte začatých štúdií v danom akademickom roku k 31. 12. 2021</t>
  </si>
  <si>
    <t>Tabuľka č. 6:</t>
  </si>
  <si>
    <t>Prehľad akademických mobilít - študenti v akademickom roku 2020/2021 a porovnanie s akademickým rokom 2019/2020</t>
  </si>
  <si>
    <t>Tabuľka č. 7:</t>
  </si>
  <si>
    <t>Zoznam predložených návrhov na vymenovanie za profesora v roku 2021</t>
  </si>
  <si>
    <t>Tabuľka č. 8:</t>
  </si>
  <si>
    <t>Zoznam vymenovaných docentov za rok 2021</t>
  </si>
  <si>
    <t>Tabuľka č. 9:</t>
  </si>
  <si>
    <t>Výberové konania na miesta vysokoškolských učiteľov uskutočnené v roku 2021</t>
  </si>
  <si>
    <t>Tabuľka č. 10:</t>
  </si>
  <si>
    <t>Kvalifikačná štruktúra vysokoškolských učiteľov</t>
  </si>
  <si>
    <t>Tabuľka č. 11:</t>
  </si>
  <si>
    <t>Prehľad akademických mobilít - zamestnanci v akademickom roku 2020/2021 a porovnanie s akademickým rokom 2019/2020</t>
  </si>
  <si>
    <t>Tabuľka č. 12:</t>
  </si>
  <si>
    <t>Informácie o záverečných prácach a rigoróznych prácach predložených na obhajobu v roku 2021</t>
  </si>
  <si>
    <t>Tabuľka č. 13:</t>
  </si>
  <si>
    <t>Tabuľka č. 14:</t>
  </si>
  <si>
    <t>Tabuľka č. 15:</t>
  </si>
  <si>
    <t xml:space="preserve">Zoznam akreditovaných študijných programov k 31. 12. 2021
</t>
  </si>
  <si>
    <t>Tabuľka č. 16:</t>
  </si>
  <si>
    <t>Zoznam študijných programov - odňatie priznaného práva, skončenie platnosti priznaného práva alebo zrušenie študijného programu v roku 2021</t>
  </si>
  <si>
    <t>Tabuľka č. 17:</t>
  </si>
  <si>
    <t>Zoznam udelených akreditácií  habilitačného konania a inauguračného konania  k 31. 12. 2021</t>
  </si>
  <si>
    <t>Tabuľka č. 18:</t>
  </si>
  <si>
    <t>Zoznam odňatých akreditácií habilitačného konania a inauguračného konania v roku 2021</t>
  </si>
  <si>
    <t>Tabuľka č. 19:</t>
  </si>
  <si>
    <t>Finančné prostriedky na výskumné projekty získané v roku 2021</t>
  </si>
  <si>
    <t>Tabuľka č. 20:</t>
  </si>
  <si>
    <t>Finančné prostriedky na ostatné (nevýskumné) projekty získané v roku 2021</t>
  </si>
  <si>
    <t>Tabuľka č. 21:</t>
  </si>
  <si>
    <t>Prehľad umeleckej činnosti vysokej školy za rok 2021</t>
  </si>
  <si>
    <t>Tabuľka č. 1: Počet študentov vysokej školy k 31. 10. 2021</t>
  </si>
  <si>
    <t>Vysoká škola</t>
  </si>
  <si>
    <t>Stupeň                        štúdia</t>
  </si>
  <si>
    <t>Denná forma</t>
  </si>
  <si>
    <t>Externá forma</t>
  </si>
  <si>
    <t>Spolu</t>
  </si>
  <si>
    <t>občania SR</t>
  </si>
  <si>
    <t>z toho ženy</t>
  </si>
  <si>
    <t>cudzinci</t>
  </si>
  <si>
    <t>spolu</t>
  </si>
  <si>
    <t>1+2</t>
  </si>
  <si>
    <t>spolu fakulta 1</t>
  </si>
  <si>
    <t>fakulta2</t>
  </si>
  <si>
    <t>spolu fakulta 2</t>
  </si>
  <si>
    <t>fakulta3</t>
  </si>
  <si>
    <t>spolu fakulta 3</t>
  </si>
  <si>
    <t>fakulta4</t>
  </si>
  <si>
    <t>spolu fakulta 4</t>
  </si>
  <si>
    <t>fakulta5</t>
  </si>
  <si>
    <t>spolu fakulta 5</t>
  </si>
  <si>
    <t>fakulta6</t>
  </si>
  <si>
    <t>spolu fakulta 6</t>
  </si>
  <si>
    <t>spolu podľa stupňov</t>
  </si>
  <si>
    <t xml:space="preserve">spolu vysoká škola </t>
  </si>
  <si>
    <t>1+2 - študijné programy podľa § 53 ods. 3 zákona</t>
  </si>
  <si>
    <t>Tabuľka č. 1a: Vývoj počtu študentov (stav k 31.10. daného roka)</t>
  </si>
  <si>
    <t>Stupeň</t>
  </si>
  <si>
    <t>V dennej aj v externej forme spolu</t>
  </si>
  <si>
    <t>Rok</t>
  </si>
  <si>
    <t>Tabuľka č. 2: Počet študentov, ktorí riadne skončili štúdium v akademickom roku 2020/2021</t>
  </si>
  <si>
    <t>Stupeň štúdia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</si>
  <si>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</si>
  <si>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</si>
  <si>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</si>
  <si>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</si>
  <si>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</si>
  <si>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</si>
  <si>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</si>
  <si>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 xml:space="preserve">Spolu vysoká škola </t>
  </si>
  <si>
    <t>Tabuľka č. 3a: Prijímacie konanie na študijné programy v prvom stupni a v spojenom prvom a druhom stupni v roku 2021</t>
  </si>
  <si>
    <t>Študijný odbor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</si>
  <si>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</si>
  <si>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</si>
  <si>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</si>
  <si>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</si>
  <si>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</si>
  <si>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</si>
  <si>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</si>
  <si>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</si>
  <si>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</si>
  <si>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Z toho počet uchádzačov, ktorí získali stredoškolské vzdelanie v zahraničí</t>
  </si>
  <si>
    <t>% z celkového počtu prihlášok</t>
  </si>
  <si>
    <t>% z celkového počtu účasti</t>
  </si>
  <si>
    <t>% z celkového počtu prijatia</t>
  </si>
  <si>
    <t>% z celkového počtu zápisov</t>
  </si>
  <si>
    <t>Tabuľla č. 3b: Prijímacie konanie na študijné programy v druhom stupni v roku 2021</t>
  </si>
  <si>
    <t>Z toho počet absolventov svojej vysokej školy</t>
  </si>
  <si>
    <t>Z toho počet uchádzačov, ktorí získali vzdelanie nižšieho stupňa v zahraničí</t>
  </si>
  <si>
    <t>Tabuľka č. 3c: Prijímacie konanie na študijné programy v treťom stupni v roku 2021</t>
  </si>
  <si>
    <t>Tabuľka č. 4: Počet študentov uhrádzajúcich školné (ak. rok 2020/2021)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</si>
  <si>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</si>
  <si>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</si>
  <si>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</si>
  <si>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</si>
  <si>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</si>
  <si>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z toho počet študentov,</t>
  </si>
  <si>
    <t>stupeň</t>
  </si>
  <si>
    <t>ktorým vznikla v ak. roku 2020/2021 povinnosť uhradiť školné</t>
  </si>
  <si>
    <t>ktorým vznikla povinnosť uhradiť školné v externej forme</t>
  </si>
  <si>
    <t>ktorým vznikla povinnosť uhradiť školné za prekročenie štandardnej dĺžky štúdia</t>
  </si>
  <si>
    <t>ktorým vznikla povinnosť uhradiť školné za štúdium v študijnom programe uskutočňovanom výlučne v inom ako štátnom jazyku</t>
  </si>
  <si>
    <t>ktorým bolo školné znížené</t>
  </si>
  <si>
    <t>ktorým bolo školné odpustené</t>
  </si>
  <si>
    <t>Spolu denná forma</t>
  </si>
  <si>
    <t>Spolu externá forma</t>
  </si>
  <si>
    <t>obe formy spolu</t>
  </si>
  <si>
    <t>Tabuľka č. 5: Podiel riadne skončených štúdií na celkovom počte začatých štúdií v danom akademickom roku k 31.12.2021</t>
  </si>
  <si>
    <t>Akademický rok začatia štúdia</t>
  </si>
  <si>
    <t>Stupeň dosiahnutého vzdelania</t>
  </si>
  <si>
    <t>2020 / 2021</t>
  </si>
  <si>
    <t>2019 / 2020</t>
  </si>
  <si>
    <t>2018 / 2019</t>
  </si>
  <si>
    <t>2017 / 2018</t>
  </si>
  <si>
    <t>2016 / 2017</t>
  </si>
  <si>
    <t>2015 / 2016</t>
  </si>
  <si>
    <t>Tabuľka č. 6: Prehľad akademických mobilít - študenti v akademickom roku 2020/2021 a porovnanie s akademickým rokom 2019/2020</t>
  </si>
  <si>
    <t>V roku 2020/2021</t>
  </si>
  <si>
    <t>Fakulta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</si>
  <si>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</si>
  <si>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</si>
  <si>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</si>
  <si>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</si>
  <si>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>programy ES</t>
  </si>
  <si>
    <t>NŠP</t>
  </si>
  <si>
    <t>iné (CEEPUS, NIL, ..)</t>
  </si>
  <si>
    <t>V roku 2019/2020</t>
  </si>
  <si>
    <t>Rozdiel</t>
  </si>
  <si>
    <t xml:space="preserve">Rozdiel v % </t>
  </si>
  <si>
    <t>Tabuľka č. 7: Zoznam predložených návrhov na vymenovanie za profesora v roku 2021</t>
  </si>
  <si>
    <t>P.č.</t>
  </si>
  <si>
    <t>Meno a priezvisko</t>
  </si>
  <si>
    <t>Odbor habilitačného konania a inauguračného konania</t>
  </si>
  <si>
    <t>Dátum začiatku konania</t>
  </si>
  <si>
    <t>Dátum predloženia ministrovi</t>
  </si>
  <si>
    <t>Zamestnanec vysokej školy (áno/nie)</t>
  </si>
  <si>
    <t>Inauguračné konanie</t>
  </si>
  <si>
    <t>V tom počet žiadostí mimo vysokej školy</t>
  </si>
  <si>
    <t>Počet neskončených konaní: stav k 1.1.2021</t>
  </si>
  <si>
    <t>Počet neskončených konaní: stav k 31.12.2021</t>
  </si>
  <si>
    <t>Počet riadne skončených konaní k 31.12.2021</t>
  </si>
  <si>
    <t>Počet inak skončených konaní</t>
  </si>
  <si>
    <t xml:space="preserve"> - zamietnutie</t>
  </si>
  <si>
    <t xml:space="preserve"> - stiahnutie</t>
  </si>
  <si>
    <t xml:space="preserve"> - iné (smrť, odňatie práva a pod.)</t>
  </si>
  <si>
    <t>Celkový počet predložených návrhov</t>
  </si>
  <si>
    <t>Priemerný vek uchádzačov</t>
  </si>
  <si>
    <t>Tabuľka č. 8: Zoznam vymenovaných docentov za rok 2021</t>
  </si>
  <si>
    <t>Dátum udelenia titulu</t>
  </si>
  <si>
    <t>Habilitačné konanie</t>
  </si>
  <si>
    <t>Celkový počet vymenovaných docentov</t>
  </si>
  <si>
    <t>Priemerný vek</t>
  </si>
  <si>
    <t>Tabuľka č. 9: Výberové konania na miesta vysokoškolských učiteľov uskutočnené v roku 2021</t>
  </si>
  <si>
    <t>Funkcia</t>
  </si>
  <si>
    <t>Počet výberových konaní</t>
  </si>
  <si>
    <t>Priemerný počet uchádzačov na obsadenie pozície</t>
  </si>
  <si>
    <t>Priemerný počet uchádzačov, ktorí v čase výberového konania neboli v pracovnom pomere s vysokou školou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</si>
  <si>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</si>
  <si>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</si>
  <si>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</si>
  <si>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</si>
  <si>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</si>
  <si>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Profesora</t>
  </si>
  <si>
    <t>Docenta</t>
  </si>
  <si>
    <t>Ostatné</t>
  </si>
  <si>
    <t>Počet miest obsadených bez výberového konania</t>
  </si>
  <si>
    <t>Zamestnanec</t>
  </si>
  <si>
    <t>Fyzický počet</t>
  </si>
  <si>
    <t>Prepočítaný počet</t>
  </si>
  <si>
    <t>VŠ učiteľ nad 70 rokov</t>
  </si>
  <si>
    <t>Ostatní</t>
  </si>
  <si>
    <t>Počet obsadených funkčných miest docenta a profesora osobami bez príslušného vedecko-pedagogického titulu alebo bez umelecko-pedagogického titulu podľa § 77 ods. 2 zákona</t>
  </si>
  <si>
    <t>Funkčné miesto</t>
  </si>
  <si>
    <t>Počet</t>
  </si>
  <si>
    <t>Docent</t>
  </si>
  <si>
    <t>Profesor</t>
  </si>
  <si>
    <t>Tabuľka č. 10: Kvalifikačná štruktúra vysokoškolských učiteľov</t>
  </si>
  <si>
    <t>Evidenčný prepočítaný počet vysokoškolských učiteľov k 31. 10. 2021</t>
  </si>
  <si>
    <t>Profesori, docenti s DrSc.</t>
  </si>
  <si>
    <t>Docenti, bez DrSc.</t>
  </si>
  <si>
    <t>Ostatní učitelia s DrSc.</t>
  </si>
  <si>
    <t>Ostatní učitelia s PhD, CSc.</t>
  </si>
  <si>
    <t>Ostatní učitelia bez vedeckej hodnosti</t>
  </si>
  <si>
    <t>Podiel v %</t>
  </si>
  <si>
    <t>Spolu v roku 2021</t>
  </si>
  <si>
    <t>Podiel v % 2021</t>
  </si>
  <si>
    <t>Rozdiel 2021 - 2020</t>
  </si>
  <si>
    <t>Rozdiel v % 2021 - 2020</t>
  </si>
  <si>
    <t>Pozn.: Percentuálny podiel  v jednotlivých kategóriách žien je z celkového počtu žien</t>
  </si>
  <si>
    <t>Tabuľka č. 11: Prehľad akademických mobilít - zamestnanci v akademickom roku 2020/2021 a porovnanie s akademickým rokom 2019/2020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</si>
  <si>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</si>
  <si>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</si>
  <si>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</si>
  <si>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</si>
  <si>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rozdiel</t>
  </si>
  <si>
    <t xml:space="preserve">rozdiel v % </t>
  </si>
  <si>
    <t>Tabuľka č. 12: Informácie o záverečných prácach a rigoróznych prácach predložených na obhajobu v roku 2021</t>
  </si>
  <si>
    <t>Záverečná práca</t>
  </si>
  <si>
    <t>Počet predložených záverečných prác</t>
  </si>
  <si>
    <t>z toho počet prác predložených ženami</t>
  </si>
  <si>
    <t>Počet obhájených prác</t>
  </si>
  <si>
    <t>Fyzický počet vedúcich záverečných prác</t>
  </si>
  <si>
    <t>Fyzický počet vedúcich záverečných prác bez PhD.</t>
  </si>
  <si>
    <t>Fyzický počet vedúcich záverečných prác (odborníci z praxe)</t>
  </si>
  <si>
    <t>Bakalárska</t>
  </si>
  <si>
    <t>Diplomová</t>
  </si>
  <si>
    <t xml:space="preserve">Dizertačná </t>
  </si>
  <si>
    <t>Rigorózna</t>
  </si>
  <si>
    <t>Tabuľka č. 13: Publikačná činnosť vysokej školy za rok 2021 a porovnanie s rokom 2020</t>
  </si>
  <si>
    <t>V roku 2021</t>
  </si>
  <si>
    <t>Kategória
fakulta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</si>
  <si>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</si>
  <si>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</si>
  <si>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</si>
  <si>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</si>
  <si>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</si>
  <si>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</si>
  <si>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ADM, ADN, AEM, AEN</t>
  </si>
  <si>
    <t>BDM, BDN, CBA, CBB</t>
  </si>
  <si>
    <t>V roku 2020</t>
  </si>
  <si>
    <t>Rozdiel v %</t>
  </si>
  <si>
    <t>Tabuľka č. 14: Umelecká činnosť vysokej školy za rok 2021 a porovnanie s rokom 2020</t>
  </si>
  <si>
    <t>Kategória fakulta</t>
  </si>
  <si>
    <t>Z**</t>
  </si>
  <si>
    <t>Y**</t>
  </si>
  <si>
    <t>X**</t>
  </si>
  <si>
    <t xml:space="preserve">Tabuľka č. 15: Zoznam akreditovaných študijných programov k 31. 12. 2021
</t>
  </si>
  <si>
    <t>1. stupeň</t>
  </si>
  <si>
    <t>Študijný program</t>
  </si>
  <si>
    <t>Forma</t>
  </si>
  <si>
    <t>Jazyky</t>
  </si>
  <si>
    <t>Skratka titulu</t>
  </si>
  <si>
    <t>2. stupeň</t>
  </si>
  <si>
    <t>Spojený 1. a 2. stupeň</t>
  </si>
  <si>
    <t>3. stupeň</t>
  </si>
  <si>
    <t>Tabuľka č. 16: Zoznam študijných programov - odňatie priznaného práva, skončenie platnosti priznaného práva alebo zrušenie študijného programu v roku 2021</t>
  </si>
  <si>
    <t>Dátum odňatia práva, skončenia platnosti práva alebo zrušenia študijného programu</t>
  </si>
  <si>
    <t>Tabuľka č. 17: Zoznam udelených akreditácií  habilitačného konania a inauguračného konania k 31.12.2021</t>
  </si>
  <si>
    <t xml:space="preserve">Odbor habilitačného konania a inauguračného konania </t>
  </si>
  <si>
    <t>Tabuľka č. 18: Zoznam odňatých akreditácií habilitačného konania a inauguračného konania v roku 2021</t>
  </si>
  <si>
    <t xml:space="preserve">Dátum odňatia </t>
  </si>
  <si>
    <t>Tabuľka č. 19: Finančné prostriedky na výskumné projekty získané v roku 2021</t>
  </si>
  <si>
    <t>P. č.</t>
  </si>
  <si>
    <t>Poskytovateľ finančých prostriedkov (grantová agentúra, objednávateľ)</t>
  </si>
  <si>
    <t>Grant (G)/objednávka (O)</t>
  </si>
  <si>
    <t>Domáce (D)/zahraničné (Z)</t>
  </si>
  <si>
    <t>Číslo/
identifikácia projektu</t>
  </si>
  <si>
    <t xml:space="preserve">Priezvisko, meno 
a tituly zodpovedného riešiteľa projektu </t>
  </si>
  <si>
    <t xml:space="preserve">Názov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</si>
  <si>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</si>
  <si>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</si>
  <si>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</si>
  <si>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</si>
  <si>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Tabuľka č. 20: Finančné prostriedky na ostatné (nevýskumné) projekty získané v roku 2021</t>
  </si>
  <si>
    <t>Tabuľka č. 21: Prehľad umeleckej činnosti vysokej školy za rok 2021</t>
  </si>
  <si>
    <t>Kategória výkonu</t>
  </si>
  <si>
    <t>Autor</t>
  </si>
  <si>
    <t>Názov projektu/umeleckého výkonu</t>
  </si>
  <si>
    <t>Miesto realizácie</t>
  </si>
  <si>
    <t>Termín realizácie</t>
  </si>
  <si>
    <t>E**</t>
  </si>
  <si>
    <t>S**</t>
  </si>
  <si>
    <t>Počet cudzincov, ktorí uhrádzajú školné</t>
  </si>
  <si>
    <t>Tabuľka č. 22:</t>
  </si>
  <si>
    <t>Rozhodnutia o neplatnosti štátnej skúšky alebo jej časti</t>
  </si>
  <si>
    <t>Rozhodnutia o neplatnosti rigoróznej skúšky alebo jej časti</t>
  </si>
  <si>
    <t>Rozhodnutia o odňatí vedecko-pedagogického alebo umelecko-pedagogického titulu docent</t>
  </si>
  <si>
    <t>Počet rozhodnutí</t>
  </si>
  <si>
    <t xml:space="preserve">Študijný odbor </t>
  </si>
  <si>
    <t>Rozhodnutia o podaní návrhu na odvolanie profesora</t>
  </si>
  <si>
    <t>Počet fyzických osôb, ktoré sa vzdali akademického titulu</t>
  </si>
  <si>
    <t>Študijný program štátnej skúšky</t>
  </si>
  <si>
    <t>Študijný odbor rigoróznej skúšky</t>
  </si>
  <si>
    <t>Počet fyzických osôb</t>
  </si>
  <si>
    <t>Prehľad odoberania vysokoškolských titulov, návrhov na odvolanie profesora, zneplatnenia štátnej alebo rigoróznej skúšky a vzdaní sa akademického titulu za rok 2021</t>
  </si>
  <si>
    <t>Tabuľka č. 22: Prehľad odoberania vysokoškolských titulov, návrhov na odvolanie profesora, zneplatnenia štátnej alebo rigoróznej skúšky a vzdaní sa akademického titulu za rok 2021</t>
  </si>
  <si>
    <t>Publikačná činnosť vysokej školy za rok 2021 a porovnanie s rokom 2020</t>
  </si>
  <si>
    <t>Umelecká činnosť vysokej školy za rok 2021 a porovnanie s rokom 2020</t>
  </si>
  <si>
    <t>ekonómia a manažment</t>
  </si>
  <si>
    <t>d</t>
  </si>
  <si>
    <t>e</t>
  </si>
  <si>
    <t>ekonómia  a manažment</t>
  </si>
  <si>
    <t>VŠ DTI</t>
  </si>
  <si>
    <t>Vysoká škola DTI</t>
  </si>
  <si>
    <t>učiteľstvo a pedagogické vedy</t>
  </si>
  <si>
    <t>Učiteľstvo praktickej prípravy v ekonomických predmetoch</t>
  </si>
  <si>
    <t>D, E</t>
  </si>
  <si>
    <t>S</t>
  </si>
  <si>
    <t>Bc.</t>
  </si>
  <si>
    <t>Manažment</t>
  </si>
  <si>
    <t>Manažment služieb v automobilovom priemysle</t>
  </si>
  <si>
    <t xml:space="preserve">Učiteľstvo praktickej prípravy </t>
  </si>
  <si>
    <t>D</t>
  </si>
  <si>
    <t>Učiteľstvo ekonomických predmetov</t>
  </si>
  <si>
    <t>Mgr.</t>
  </si>
  <si>
    <t>Didaktika technických profesijných predmetov</t>
  </si>
  <si>
    <t>PhD.</t>
  </si>
  <si>
    <t>Odborová didaktika</t>
  </si>
  <si>
    <t>1.</t>
  </si>
  <si>
    <t>2.</t>
  </si>
  <si>
    <t>3.</t>
  </si>
  <si>
    <t>4.</t>
  </si>
  <si>
    <t>Viola Tamášová</t>
  </si>
  <si>
    <t>áno</t>
  </si>
  <si>
    <t>Gabriela Gabrhelová</t>
  </si>
  <si>
    <t>Eduard Lukáč</t>
  </si>
  <si>
    <t>nie</t>
  </si>
  <si>
    <t>Tomáš Jablonský</t>
  </si>
  <si>
    <t>Slávka Čepelová</t>
  </si>
  <si>
    <t>Zuzana Geršicová</t>
  </si>
  <si>
    <t>Daniel Kučerka</t>
  </si>
  <si>
    <t xml:space="preserve">              XX</t>
  </si>
  <si>
    <t>Dáša Porubčanová</t>
  </si>
  <si>
    <t>Lívia Hasajová</t>
  </si>
  <si>
    <t>Gabriela Rozvadský Gugová</t>
  </si>
  <si>
    <t>Katarína Krpálková Krelová</t>
  </si>
  <si>
    <t>Jana Hanuliaková</t>
  </si>
  <si>
    <t>Alena Vagaská</t>
  </si>
  <si>
    <t>Alexander Bilčík</t>
  </si>
  <si>
    <t>5.</t>
  </si>
  <si>
    <t>6.</t>
  </si>
  <si>
    <t>7.</t>
  </si>
  <si>
    <t>8.</t>
  </si>
  <si>
    <t>9.</t>
  </si>
  <si>
    <t>10.</t>
  </si>
  <si>
    <t>VŠDTI</t>
  </si>
  <si>
    <t>Vedecká grantová agentúra</t>
  </si>
  <si>
    <t>G</t>
  </si>
  <si>
    <t>VEGA1/0021/21</t>
  </si>
  <si>
    <t>doc. PaedDr. Ing. Daniel Lajčin, PhD.</t>
  </si>
  <si>
    <t>2021-2022</t>
  </si>
  <si>
    <t>trvá</t>
  </si>
  <si>
    <t>VEGA 1/0484/21</t>
  </si>
  <si>
    <t>doc. PaedDr. Zuzana Geršicová, PhD.</t>
  </si>
  <si>
    <t>PREMENY RODINNEJ VÝCHOVY A RODIČOVSKÉHO VZDELÁVANIA NA SLOVENSKU</t>
  </si>
  <si>
    <t>2021-2023</t>
  </si>
  <si>
    <t>Z</t>
  </si>
  <si>
    <t>598506-EPP-1-2018-1-PT-EPPKA2-CBHE-JP</t>
  </si>
  <si>
    <t>ENGINEERING EDUCATORS PEDAGOGICAL TRAINING - ENTER</t>
  </si>
  <si>
    <t>2018-2022</t>
  </si>
  <si>
    <t>Scienta ARS EDUCATIO, Krakow</t>
  </si>
  <si>
    <t>SAE Gr.29.10.21.P.SK</t>
  </si>
  <si>
    <t>PaedDr. Ing. Kateřina Bočková, Ph.D.</t>
  </si>
  <si>
    <t>Financuje grantová agentúra</t>
  </si>
  <si>
    <t>SAE Gr.28.10.21.P.SK</t>
  </si>
  <si>
    <t>doc. PaedDr. Silvia Barnová, PhD.</t>
  </si>
  <si>
    <t>Fundation of European Economic Interest Grouping, Brusel</t>
  </si>
  <si>
    <t>EEIG-EU/P-Kr/05.04./21</t>
  </si>
  <si>
    <t xml:space="preserve">PaedDr. Ing. Kateřina Bočková, Ph.D., MBA </t>
  </si>
  <si>
    <t>EEIG-EU/P.Kr/04.04/21.</t>
  </si>
  <si>
    <t>doc. PaedDr. Dáša Porubčanová, PhD.</t>
  </si>
  <si>
    <t xml:space="preserve">Washington D.C. CORPORATION  </t>
  </si>
  <si>
    <t>WDSC/USA-05/09/21</t>
  </si>
  <si>
    <t>doc. PaedDr. PhDr. Gabriela Gabrhelová, PhD.</t>
  </si>
  <si>
    <t>IGADTI001/2020</t>
  </si>
  <si>
    <t>DISTANCE LEARNING DURING CRISIS SITUATIONS</t>
  </si>
  <si>
    <t>2020-2021</t>
  </si>
  <si>
    <t>ukončený</t>
  </si>
  <si>
    <t>IGADTI002/2020</t>
  </si>
  <si>
    <t>doc. PhDr. PaedDr. Slávka  Krásna, PhD.</t>
  </si>
  <si>
    <t>UNIVERSITY STUDENTS’ ACADEMIC PROCRASTINATION</t>
  </si>
  <si>
    <t>2020-2022</t>
  </si>
  <si>
    <t>IGADTI003/2020</t>
  </si>
  <si>
    <t>TEACHERS' ATTITUDES TOWARDS INCLUSIVE EDUCATION</t>
  </si>
  <si>
    <t>IGADTI004/2020</t>
  </si>
  <si>
    <t>SEKUNDÁRNÍ SOCIALIZACE DĚTÍ V DOMÁCÍM VZDĚLÁVÁNÍ</t>
  </si>
  <si>
    <t>IGADTI005/2020</t>
  </si>
  <si>
    <t>IGADTI006/2020</t>
  </si>
  <si>
    <t>doc. Ing. Arch. Janka Betáková, PhD.</t>
  </si>
  <si>
    <t>INNOVATIONS IN PROJECT TEACHING</t>
  </si>
  <si>
    <t>IGADTI007/2020</t>
  </si>
  <si>
    <t>IGADTI008/2020</t>
  </si>
  <si>
    <t>DIDACTIC STRATEGIES AND METHODS OF COMPETENCE DEVELOPMENT</t>
  </si>
  <si>
    <t>IGADTI009/2020</t>
  </si>
  <si>
    <t>doc. PhDr. Ladislav Zapletal, CSc.</t>
  </si>
  <si>
    <t>IGADTI10/2020</t>
  </si>
  <si>
    <t>Interná grantová agentúra Vysokej školy DTI</t>
  </si>
  <si>
    <t>ETICKÁ DIMENZIA  V PREGRADUÁLNEJ PRÍPRAVE UČITEĽA</t>
  </si>
  <si>
    <t>IGADTI11/2020</t>
  </si>
  <si>
    <t>doc. PaedDr. Miroslav Škoda, PhD.</t>
  </si>
  <si>
    <t xml:space="preserve">FAIR VALUE IN ACCOUNTING IN THE LIGHT OF FINANCIAL CRISIS </t>
  </si>
  <si>
    <t>ERASMUS+</t>
  </si>
  <si>
    <t>IDENTIFIKÁCIA FAKTOROV MOTIVÁCIE K VÝKONU CERTIFIKOVANÝCH PROJEKTOVÝCH MANAŽÉROV PRACUJÚCICH V HOME OFFICE V OBDOBÍ PANDÉMIE OCHORENÍM COVID 19</t>
  </si>
  <si>
    <r>
      <rPr>
        <sz val="11"/>
        <rFont val="Times New Roman"/>
        <family val="1"/>
        <charset val="238"/>
      </rPr>
      <t>POSITIVE PSYCHOLOGY AS A NEW PARADIGM OF HIGH SCHOOL EDUCATION AIMED AT THE DEVELOPMENT OF PERSONAL COMPETENCIES FOR LIFE/</t>
    </r>
    <r>
      <rPr>
        <sz val="10"/>
        <rFont val="Times New Roman"/>
        <family val="1"/>
        <charset val="238"/>
      </rPr>
      <t xml:space="preserve">                                      Psychologie positive –
paradigme de l´education des étudiants de l´enseignement secondaire qui
développe les compétences personnelles pour la vie</t>
    </r>
  </si>
  <si>
    <r>
      <t xml:space="preserve">COLOR PREFERENCE FOR PROJECT TEAM MEMBERS COMPILED BY BELBIN'S METHODOLOGY / </t>
    </r>
    <r>
      <rPr>
        <sz val="10"/>
        <rFont val="Times New Roman"/>
        <family val="1"/>
        <charset val="238"/>
      </rPr>
      <t xml:space="preserve">PRÉFÉRENCE DE COULEUR POUR LES MEMBRES DE L'ÉQUIPE DE PROJET COMPILÉE PAR LA MÉTHODOLOGIE DE BELBIN                     </t>
    </r>
  </si>
  <si>
    <r>
      <t xml:space="preserve">ASPECTS OF SECONDARY SOCIALIZATION OF HOME-EDUCATED PUPILS IN THE CONDITIONS OF THE CZECH REPUBLIC /                                  </t>
    </r>
    <r>
      <rPr>
        <sz val="10"/>
        <rFont val="Times New Roman"/>
        <family val="1"/>
        <charset val="238"/>
      </rPr>
      <t xml:space="preserve">ASPEKTY SOCJALIZACJI WTÓRNEJ UCZNIÓW KSZTAŁCONYCH W DOMU W WARUNKACH REPUBLIKI CZESKIEJ I SŁOWACKEJ         </t>
    </r>
  </si>
  <si>
    <r>
      <t xml:space="preserve">SECONDARY SCHOOL TEACHERS´DIGITAL COMPETENCIES IN THE CONTEXT OF DISTANCE TEACHING/          </t>
    </r>
    <r>
      <rPr>
        <sz val="10"/>
        <rFont val="Times New Roman"/>
        <family val="1"/>
        <charset val="238"/>
      </rPr>
      <t xml:space="preserve">KOMPETENCIE CYFROVE NAUCZYCIELI SZKÓL ŚTREDNICH W KONTEKŚCIE NAUCZANIA NA ODLEGLOŚĆ              </t>
    </r>
  </si>
  <si>
    <t>VIDEO MICROTEACHING AS INNOVATION IN UNIVERSITY STUDENTS' TEACHING PRACTICE</t>
  </si>
  <si>
    <t xml:space="preserve">doc. PhDr. Slávka Čepelová, PhD. </t>
  </si>
  <si>
    <t>INTEGRATÍVNY PRÍSTUP V EDUKÁCII – DETERMINANT ROZVOJA KOMUNIKAČNÝCH ZRUČNOSTÍ EDUKANTOV STREDNÝCH ŠKÔL</t>
  </si>
  <si>
    <t>MANAGERIAL COMPETENCES AND INNOVATIONS IN CURRENT EDUCATIONAL PRACTICE</t>
  </si>
  <si>
    <t>doc. PaedDr. Zuzana Geršicová, PhD</t>
  </si>
  <si>
    <t>INTEGRATÍVNE DIGITALNE TECHNOLÓGIE V EDUKÁCII – DETERMINANT ROZVOJA DIGITÁLNYCH ZRUČNOSTÍ EDUKANTOV STREDNÝCH ŠKÔL</t>
  </si>
  <si>
    <t>doc. PaedDr. Ing. Daniel Lajčin, PhD.,
doc. PhDr. Viola Tamášová, CSc.</t>
  </si>
  <si>
    <t>doc. PhDr. Ladislav Zapletal, CSc. 
vedúci projektu za UCM Ing. Jana Jurinová, PhD.</t>
  </si>
  <si>
    <t>prof. PaedDr. Ing. Roman Hrmo, PhD., 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</si>
</sst>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0"/>
      <name val="Times New Roman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name val="TimesNewRomanPS-BoldMT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</cellStyleXfs>
  <cellXfs count="4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Fill="1" applyBorder="1" applyAlignment="1"/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4" xfId="0" applyFill="1" applyBorder="1" applyAlignment="1"/>
    <xf numFmtId="0" fontId="0" fillId="0" borderId="14" xfId="0" applyFill="1" applyBorder="1"/>
    <xf numFmtId="0" fontId="6" fillId="0" borderId="14" xfId="0" applyFont="1" applyFill="1" applyBorder="1" applyAlignment="1">
      <alignment horizontal="center" vertical="center"/>
    </xf>
    <xf numFmtId="0" fontId="0" fillId="0" borderId="15" xfId="0" applyFill="1" applyBorder="1"/>
    <xf numFmtId="0" fontId="6" fillId="0" borderId="16" xfId="0" applyFont="1" applyFill="1" applyBorder="1" applyAlignment="1">
      <alignment wrapText="1"/>
    </xf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2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0" fontId="0" fillId="2" borderId="4" xfId="0" applyFill="1" applyBorder="1" applyAlignment="1">
      <alignment horizontal="center"/>
    </xf>
    <xf numFmtId="0" fontId="6" fillId="0" borderId="0" xfId="0" applyFont="1" applyFill="1"/>
    <xf numFmtId="0" fontId="0" fillId="0" borderId="3" xfId="0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13" xfId="0" applyFill="1" applyBorder="1" applyAlignment="1">
      <alignment horizont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33" xfId="0" applyBorder="1"/>
    <xf numFmtId="0" fontId="0" fillId="0" borderId="39" xfId="0" applyBorder="1"/>
    <xf numFmtId="0" fontId="0" fillId="2" borderId="13" xfId="0" applyFill="1" applyBorder="1"/>
    <xf numFmtId="0" fontId="0" fillId="2" borderId="31" xfId="0" applyFill="1" applyBorder="1"/>
    <xf numFmtId="0" fontId="0" fillId="0" borderId="1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41" xfId="0" applyBorder="1"/>
    <xf numFmtId="0" fontId="0" fillId="0" borderId="48" xfId="0" applyBorder="1" applyAlignment="1">
      <alignment wrapText="1"/>
    </xf>
    <xf numFmtId="0" fontId="0" fillId="0" borderId="49" xfId="0" applyBorder="1"/>
    <xf numFmtId="0" fontId="0" fillId="0" borderId="3" xfId="0" applyBorder="1"/>
    <xf numFmtId="0" fontId="0" fillId="0" borderId="36" xfId="0" applyBorder="1"/>
    <xf numFmtId="0" fontId="0" fillId="2" borderId="37" xfId="0" applyFill="1" applyBorder="1"/>
    <xf numFmtId="0" fontId="0" fillId="2" borderId="50" xfId="0" applyFill="1" applyBorder="1"/>
    <xf numFmtId="0" fontId="0" fillId="2" borderId="15" xfId="0" applyFill="1" applyBorder="1"/>
    <xf numFmtId="0" fontId="0" fillId="2" borderId="16" xfId="0" applyFill="1" applyBorder="1"/>
    <xf numFmtId="0" fontId="0" fillId="0" borderId="34" xfId="0" applyBorder="1"/>
    <xf numFmtId="0" fontId="0" fillId="2" borderId="14" xfId="0" applyFill="1" applyBorder="1"/>
    <xf numFmtId="0" fontId="0" fillId="2" borderId="11" xfId="0" applyFill="1" applyBorder="1"/>
    <xf numFmtId="0" fontId="0" fillId="2" borderId="38" xfId="0" applyFill="1" applyBorder="1"/>
    <xf numFmtId="164" fontId="0" fillId="2" borderId="13" xfId="0" applyNumberFormat="1" applyFill="1" applyBorder="1"/>
    <xf numFmtId="164" fontId="0" fillId="2" borderId="31" xfId="0" applyNumberFormat="1" applyFill="1" applyBorder="1"/>
    <xf numFmtId="0" fontId="0" fillId="0" borderId="48" xfId="0" applyBorder="1"/>
    <xf numFmtId="0" fontId="6" fillId="2" borderId="37" xfId="0" applyFont="1" applyFill="1" applyBorder="1"/>
    <xf numFmtId="0" fontId="0" fillId="0" borderId="46" xfId="0" applyBorder="1"/>
    <xf numFmtId="0" fontId="0" fillId="0" borderId="47" xfId="0" applyBorder="1"/>
    <xf numFmtId="0" fontId="6" fillId="2" borderId="43" xfId="0" applyFont="1" applyFill="1" applyBorder="1" applyAlignment="1"/>
    <xf numFmtId="0" fontId="6" fillId="2" borderId="51" xfId="0" applyFont="1" applyFill="1" applyBorder="1"/>
    <xf numFmtId="0" fontId="0" fillId="2" borderId="10" xfId="0" applyFill="1" applyBorder="1"/>
    <xf numFmtId="164" fontId="0" fillId="2" borderId="12" xfId="0" applyNumberFormat="1" applyFill="1" applyBorder="1"/>
    <xf numFmtId="0" fontId="0" fillId="0" borderId="46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33" xfId="0" applyFill="1" applyBorder="1" applyAlignment="1">
      <alignment wrapText="1"/>
    </xf>
    <xf numFmtId="0" fontId="0" fillId="0" borderId="39" xfId="0" applyFill="1" applyBorder="1" applyAlignment="1">
      <alignment wrapText="1"/>
    </xf>
    <xf numFmtId="0" fontId="0" fillId="0" borderId="33" xfId="0" applyFill="1" applyBorder="1"/>
    <xf numFmtId="0" fontId="0" fillId="0" borderId="39" xfId="0" applyFill="1" applyBorder="1"/>
    <xf numFmtId="0" fontId="0" fillId="0" borderId="48" xfId="0" applyFill="1" applyBorder="1" applyAlignment="1">
      <alignment wrapText="1"/>
    </xf>
    <xf numFmtId="0" fontId="0" fillId="0" borderId="41" xfId="0" applyFill="1" applyBorder="1" applyAlignment="1">
      <alignment wrapText="1"/>
    </xf>
    <xf numFmtId="0" fontId="0" fillId="0" borderId="41" xfId="0" applyFill="1" applyBorder="1"/>
    <xf numFmtId="0" fontId="0" fillId="0" borderId="49" xfId="0" applyFill="1" applyBorder="1"/>
    <xf numFmtId="0" fontId="0" fillId="0" borderId="34" xfId="0" applyFill="1" applyBorder="1"/>
    <xf numFmtId="0" fontId="0" fillId="0" borderId="3" xfId="0" applyFill="1" applyBorder="1"/>
    <xf numFmtId="0" fontId="0" fillId="0" borderId="36" xfId="0" applyFill="1" applyBorder="1"/>
    <xf numFmtId="0" fontId="0" fillId="2" borderId="37" xfId="0" applyFill="1" applyBorder="1" applyAlignment="1">
      <alignment horizontal="center"/>
    </xf>
    <xf numFmtId="0" fontId="0" fillId="0" borderId="12" xfId="0" applyFill="1" applyBorder="1"/>
    <xf numFmtId="0" fontId="0" fillId="0" borderId="13" xfId="0" applyFill="1" applyBorder="1"/>
    <xf numFmtId="0" fontId="0" fillId="0" borderId="31" xfId="0" applyFill="1" applyBorder="1"/>
    <xf numFmtId="0" fontId="0" fillId="0" borderId="47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6" xfId="0" applyFill="1" applyBorder="1" applyAlignment="1">
      <alignment horizontal="center" wrapText="1"/>
    </xf>
    <xf numFmtId="0" fontId="0" fillId="2" borderId="40" xfId="0" applyFill="1" applyBorder="1"/>
    <xf numFmtId="0" fontId="6" fillId="2" borderId="42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0" fillId="0" borderId="33" xfId="0" applyBorder="1" applyAlignment="1">
      <alignment horizontal="center"/>
    </xf>
    <xf numFmtId="0" fontId="0" fillId="2" borderId="39" xfId="0" applyFill="1" applyBorder="1"/>
    <xf numFmtId="0" fontId="6" fillId="0" borderId="33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7" xfId="0" applyFill="1" applyBorder="1"/>
    <xf numFmtId="0" fontId="0" fillId="0" borderId="13" xfId="0" applyBorder="1" applyAlignment="1">
      <alignment horizontal="center" wrapText="1"/>
    </xf>
    <xf numFmtId="0" fontId="0" fillId="0" borderId="13" xfId="0" applyBorder="1" applyAlignment="1">
      <alignment wrapText="1"/>
    </xf>
    <xf numFmtId="0" fontId="0" fillId="0" borderId="31" xfId="0" applyBorder="1" applyAlignment="1">
      <alignment wrapText="1"/>
    </xf>
    <xf numFmtId="0" fontId="0" fillId="2" borderId="36" xfId="0" applyFill="1" applyBorder="1"/>
    <xf numFmtId="0" fontId="0" fillId="2" borderId="11" xfId="0" applyFill="1" applyBorder="1" applyAlignment="1">
      <alignment horizontal="center"/>
    </xf>
    <xf numFmtId="0" fontId="6" fillId="2" borderId="11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15" xfId="0" applyFont="1" applyFill="1" applyBorder="1"/>
    <xf numFmtId="0" fontId="17" fillId="0" borderId="13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left"/>
    </xf>
    <xf numFmtId="0" fontId="23" fillId="2" borderId="1" xfId="0" applyFont="1" applyFill="1" applyBorder="1"/>
    <xf numFmtId="0" fontId="23" fillId="2" borderId="54" xfId="0" applyFont="1" applyFill="1" applyBorder="1"/>
    <xf numFmtId="0" fontId="23" fillId="2" borderId="52" xfId="0" applyFont="1" applyFill="1" applyBorder="1"/>
    <xf numFmtId="0" fontId="23" fillId="2" borderId="1" xfId="1" applyNumberFormat="1" applyFont="1" applyFill="1" applyBorder="1"/>
    <xf numFmtId="164" fontId="23" fillId="2" borderId="1" xfId="0" applyNumberFormat="1" applyFont="1" applyFill="1" applyBorder="1"/>
    <xf numFmtId="164" fontId="23" fillId="2" borderId="54" xfId="0" applyNumberFormat="1" applyFont="1" applyFill="1" applyBorder="1"/>
    <xf numFmtId="0" fontId="23" fillId="0" borderId="33" xfId="0" applyFont="1" applyFill="1" applyBorder="1" applyAlignment="1">
      <alignment horizontal="left" wrapText="1"/>
    </xf>
    <xf numFmtId="0" fontId="23" fillId="0" borderId="1" xfId="1" applyNumberFormat="1" applyFont="1" applyFill="1" applyBorder="1"/>
    <xf numFmtId="164" fontId="23" fillId="0" borderId="1" xfId="0" applyNumberFormat="1" applyFont="1" applyFill="1" applyBorder="1"/>
    <xf numFmtId="164" fontId="23" fillId="0" borderId="39" xfId="0" applyNumberFormat="1" applyFont="1" applyFill="1" applyBorder="1"/>
    <xf numFmtId="164" fontId="23" fillId="0" borderId="33" xfId="0" applyNumberFormat="1" applyFont="1" applyFill="1" applyBorder="1"/>
    <xf numFmtId="164" fontId="23" fillId="0" borderId="8" xfId="0" applyNumberFormat="1" applyFont="1" applyFill="1" applyBorder="1"/>
    <xf numFmtId="0" fontId="23" fillId="0" borderId="33" xfId="0" applyFont="1" applyBorder="1" applyAlignment="1">
      <alignment horizontal="left" wrapText="1"/>
    </xf>
    <xf numFmtId="0" fontId="23" fillId="0" borderId="1" xfId="0" applyFont="1" applyBorder="1"/>
    <xf numFmtId="0" fontId="23" fillId="0" borderId="39" xfId="0" applyFont="1" applyBorder="1"/>
    <xf numFmtId="0" fontId="23" fillId="0" borderId="33" xfId="0" applyFont="1" applyBorder="1"/>
    <xf numFmtId="0" fontId="23" fillId="2" borderId="33" xfId="0" applyFont="1" applyFill="1" applyBorder="1" applyAlignment="1">
      <alignment horizontal="left" wrapText="1"/>
    </xf>
    <xf numFmtId="0" fontId="23" fillId="2" borderId="3" xfId="0" applyFont="1" applyFill="1" applyBorder="1"/>
    <xf numFmtId="0" fontId="23" fillId="2" borderId="36" xfId="0" applyFont="1" applyFill="1" applyBorder="1"/>
    <xf numFmtId="0" fontId="23" fillId="2" borderId="34" xfId="0" applyFont="1" applyFill="1" applyBorder="1"/>
    <xf numFmtId="0" fontId="23" fillId="2" borderId="27" xfId="0" applyFont="1" applyFill="1" applyBorder="1" applyAlignment="1">
      <alignment horizontal="left" wrapText="1"/>
    </xf>
    <xf numFmtId="164" fontId="23" fillId="2" borderId="13" xfId="1" applyNumberFormat="1" applyFont="1" applyFill="1" applyBorder="1"/>
    <xf numFmtId="164" fontId="23" fillId="2" borderId="31" xfId="1" applyNumberFormat="1" applyFont="1" applyFill="1" applyBorder="1"/>
    <xf numFmtId="164" fontId="23" fillId="2" borderId="51" xfId="1" applyNumberFormat="1" applyFont="1" applyFill="1" applyBorder="1"/>
    <xf numFmtId="0" fontId="23" fillId="0" borderId="0" xfId="0" applyFont="1" applyAlignment="1">
      <alignment horizontal="left"/>
    </xf>
    <xf numFmtId="164" fontId="23" fillId="2" borderId="41" xfId="0" applyNumberFormat="1" applyFont="1" applyFill="1" applyBorder="1"/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2" borderId="8" xfId="0" applyFont="1" applyFill="1" applyBorder="1"/>
    <xf numFmtId="164" fontId="23" fillId="2" borderId="8" xfId="0" applyNumberFormat="1" applyFont="1" applyFill="1" applyBorder="1"/>
    <xf numFmtId="0" fontId="23" fillId="0" borderId="8" xfId="0" applyFont="1" applyBorder="1"/>
    <xf numFmtId="0" fontId="23" fillId="2" borderId="17" xfId="0" applyFont="1" applyFill="1" applyBorder="1"/>
    <xf numFmtId="164" fontId="23" fillId="2" borderId="53" xfId="1" applyNumberFormat="1" applyFont="1" applyFill="1" applyBorder="1"/>
    <xf numFmtId="0" fontId="23" fillId="2" borderId="48" xfId="0" applyFont="1" applyFill="1" applyBorder="1" applyAlignment="1">
      <alignment horizontal="center" vertical="center" wrapText="1"/>
    </xf>
    <xf numFmtId="164" fontId="23" fillId="0" borderId="41" xfId="0" applyNumberFormat="1" applyFont="1" applyFill="1" applyBorder="1"/>
    <xf numFmtId="0" fontId="23" fillId="0" borderId="41" xfId="0" applyFont="1" applyBorder="1"/>
    <xf numFmtId="0" fontId="23" fillId="2" borderId="49" xfId="0" applyFont="1" applyFill="1" applyBorder="1"/>
    <xf numFmtId="164" fontId="23" fillId="2" borderId="42" xfId="1" applyNumberFormat="1" applyFont="1" applyFill="1" applyBorder="1"/>
    <xf numFmtId="164" fontId="23" fillId="2" borderId="52" xfId="0" applyNumberFormat="1" applyFont="1" applyFill="1" applyBorder="1"/>
    <xf numFmtId="0" fontId="8" fillId="0" borderId="0" xfId="0" applyFont="1" applyFill="1" applyBorder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55" xfId="0" applyBorder="1"/>
    <xf numFmtId="0" fontId="0" fillId="0" borderId="56" xfId="0" applyBorder="1"/>
    <xf numFmtId="0" fontId="6" fillId="2" borderId="33" xfId="0" applyFont="1" applyFill="1" applyBorder="1"/>
    <xf numFmtId="0" fontId="6" fillId="2" borderId="34" xfId="0" applyFont="1" applyFill="1" applyBorder="1"/>
    <xf numFmtId="0" fontId="6" fillId="2" borderId="57" xfId="0" applyFont="1" applyFill="1" applyBorder="1" applyAlignment="1">
      <alignment vertical="center" wrapText="1"/>
    </xf>
    <xf numFmtId="0" fontId="6" fillId="2" borderId="46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8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4" xfId="0" applyFont="1" applyBorder="1" applyAlignment="1">
      <alignment wrapText="1"/>
    </xf>
    <xf numFmtId="164" fontId="0" fillId="0" borderId="1" xfId="0" applyNumberFormat="1" applyFill="1" applyBorder="1"/>
    <xf numFmtId="0" fontId="0" fillId="3" borderId="4" xfId="0" applyFill="1" applyBorder="1"/>
    <xf numFmtId="0" fontId="18" fillId="0" borderId="4" xfId="0" applyFont="1" applyBorder="1" applyAlignment="1">
      <alignment wrapText="1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4" fontId="0" fillId="0" borderId="4" xfId="0" applyNumberFormat="1" applyBorder="1" applyAlignment="1">
      <alignment horizontal="right"/>
    </xf>
    <xf numFmtId="14" fontId="0" fillId="0" borderId="4" xfId="0" applyNumberFormat="1" applyBorder="1"/>
    <xf numFmtId="14" fontId="0" fillId="0" borderId="1" xfId="0" applyNumberFormat="1" applyBorder="1"/>
    <xf numFmtId="14" fontId="0" fillId="0" borderId="4" xfId="0" applyNumberFormat="1" applyFill="1" applyBorder="1"/>
    <xf numFmtId="14" fontId="0" fillId="0" borderId="1" xfId="0" applyNumberFormat="1" applyFill="1" applyBorder="1"/>
    <xf numFmtId="0" fontId="6" fillId="0" borderId="1" xfId="0" applyFont="1" applyFill="1" applyBorder="1" applyAlignment="1"/>
    <xf numFmtId="0" fontId="6" fillId="0" borderId="1" xfId="0" applyFont="1" applyBorder="1" applyAlignment="1">
      <alignment wrapText="1"/>
    </xf>
    <xf numFmtId="0" fontId="28" fillId="3" borderId="1" xfId="0" applyFont="1" applyFill="1" applyBorder="1"/>
    <xf numFmtId="0" fontId="28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6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2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0" fillId="3" borderId="1" xfId="0" applyFill="1" applyBorder="1"/>
    <xf numFmtId="0" fontId="23" fillId="0" borderId="1" xfId="0" applyFont="1" applyBorder="1" applyAlignment="1">
      <alignment wrapText="1"/>
    </xf>
    <xf numFmtId="0" fontId="23" fillId="0" borderId="0" xfId="0" applyFont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29" fillId="0" borderId="1" xfId="0" applyFont="1" applyBorder="1" applyAlignment="1">
      <alignment horizontal="left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6" fillId="2" borderId="10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3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1" fillId="0" borderId="35" xfId="0" applyFont="1" applyBorder="1" applyAlignment="1">
      <alignment horizontal="left" wrapText="1"/>
    </xf>
    <xf numFmtId="0" fontId="23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6" fillId="0" borderId="20" xfId="0" applyFont="1" applyFill="1" applyBorder="1" applyAlignment="1">
      <alignment horizontal="center" wrapText="1"/>
    </xf>
    <xf numFmtId="0" fontId="0" fillId="0" borderId="27" xfId="0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5" xfId="0" applyFont="1" applyFill="1" applyBorder="1" applyAlignment="1">
      <alignment horizont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</cellXfs>
  <cellStyles count="8">
    <cellStyle name="Normálna" xfId="0" builtinId="0"/>
    <cellStyle name="Normálna 2" xfId="7"/>
    <cellStyle name="Normálna 3" xfId="6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40" zoomScaleNormal="40" workbookViewId="0">
      <selection activeCell="L27" sqref="L27"/>
    </sheetView>
  </sheetViews>
  <sheetFormatPr defaultRowHeight="15.6"/>
  <sheetData>
    <row r="1" spans="1:9" ht="120.75" customHeight="1">
      <c r="A1" s="368" t="s">
        <v>0</v>
      </c>
      <c r="B1" s="368"/>
      <c r="C1" s="368"/>
      <c r="D1" s="368"/>
      <c r="E1" s="368"/>
      <c r="F1" s="368"/>
      <c r="G1" s="368"/>
      <c r="H1" s="368"/>
      <c r="I1" s="368"/>
    </row>
    <row r="2" spans="1:9" ht="61.5" customHeight="1">
      <c r="A2" s="368"/>
      <c r="B2" s="368"/>
      <c r="C2" s="368"/>
      <c r="D2" s="368"/>
      <c r="E2" s="368"/>
      <c r="F2" s="368"/>
      <c r="G2" s="368"/>
      <c r="H2" s="368"/>
      <c r="I2" s="368"/>
    </row>
    <row r="3" spans="1:9" ht="61.5" customHeight="1">
      <c r="A3" s="368"/>
      <c r="B3" s="368"/>
      <c r="C3" s="368"/>
      <c r="D3" s="368"/>
      <c r="E3" s="368"/>
      <c r="F3" s="368"/>
      <c r="G3" s="368"/>
      <c r="H3" s="368"/>
      <c r="I3" s="368"/>
    </row>
    <row r="4" spans="1:9" ht="61.5" customHeight="1"/>
    <row r="5" spans="1:9" ht="46.2">
      <c r="A5" s="366" t="s">
        <v>1</v>
      </c>
      <c r="B5" s="366"/>
      <c r="C5" s="366"/>
      <c r="D5" s="366"/>
      <c r="E5" s="366"/>
      <c r="F5" s="366"/>
      <c r="G5" s="366"/>
      <c r="H5" s="366"/>
      <c r="I5" s="366"/>
    </row>
    <row r="6" spans="1:9" ht="61.2">
      <c r="A6" s="367" t="s">
        <v>301</v>
      </c>
      <c r="B6" s="367"/>
      <c r="C6" s="367"/>
      <c r="D6" s="367"/>
      <c r="E6" s="367"/>
      <c r="F6" s="367"/>
      <c r="G6" s="367"/>
      <c r="H6" s="367"/>
      <c r="I6" s="367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70" zoomScaleNormal="70" workbookViewId="0">
      <selection activeCell="C22" sqref="C22"/>
    </sheetView>
  </sheetViews>
  <sheetFormatPr defaultRowHeight="15.6"/>
  <cols>
    <col min="1" max="1" width="16.5" customWidth="1"/>
    <col min="2" max="3" width="11.09765625" customWidth="1"/>
    <col min="7" max="9" width="9" customWidth="1"/>
  </cols>
  <sheetData>
    <row r="1" spans="1:10" ht="67.5" customHeight="1">
      <c r="A1" s="421" t="s">
        <v>125</v>
      </c>
      <c r="B1" s="421"/>
      <c r="C1" s="421"/>
      <c r="D1" s="421"/>
      <c r="E1" s="421"/>
      <c r="F1" s="421"/>
      <c r="G1" s="421"/>
      <c r="H1" s="421"/>
      <c r="I1" s="421"/>
      <c r="J1" s="47"/>
    </row>
    <row r="2" spans="1:10" s="7" customFormat="1" ht="16.2" thickBot="1">
      <c r="A2" s="55"/>
      <c r="B2" s="96"/>
      <c r="C2" s="436" t="s">
        <v>126</v>
      </c>
      <c r="D2" s="437"/>
      <c r="E2" s="437"/>
      <c r="F2" s="437"/>
      <c r="G2" s="437"/>
      <c r="H2" s="437"/>
      <c r="I2" s="438"/>
      <c r="J2" s="42"/>
    </row>
    <row r="3" spans="1:10" s="7" customFormat="1" ht="55.5" customHeight="1" thickBot="1">
      <c r="A3" s="97" t="s">
        <v>89</v>
      </c>
      <c r="B3" s="78" t="s">
        <v>127</v>
      </c>
      <c r="C3" s="78" t="s">
        <v>109</v>
      </c>
      <c r="D3" s="93" t="s">
        <v>128</v>
      </c>
      <c r="E3" s="93" t="s">
        <v>129</v>
      </c>
      <c r="F3" s="93" t="s">
        <v>130</v>
      </c>
      <c r="G3" s="78" t="s">
        <v>131</v>
      </c>
      <c r="H3" s="78" t="s">
        <v>132</v>
      </c>
      <c r="I3" s="78" t="s">
        <v>133</v>
      </c>
      <c r="J3" s="43"/>
    </row>
    <row r="4" spans="1:10" s="7" customFormat="1" ht="30.6" customHeight="1">
      <c r="A4" s="332" t="s">
        <v>302</v>
      </c>
      <c r="B4" s="12">
        <v>1</v>
      </c>
      <c r="C4" s="23" t="s">
        <v>297</v>
      </c>
      <c r="D4" s="141"/>
      <c r="E4" s="141"/>
      <c r="F4" s="141"/>
      <c r="G4" s="142"/>
      <c r="H4" s="142"/>
      <c r="I4" s="142"/>
    </row>
    <row r="5" spans="1:10" s="7" customFormat="1" ht="30.6" customHeight="1">
      <c r="A5" s="332" t="s">
        <v>302</v>
      </c>
      <c r="B5" s="52">
        <v>1</v>
      </c>
      <c r="C5" s="14" t="s">
        <v>298</v>
      </c>
      <c r="D5" s="143"/>
      <c r="E5" s="333"/>
      <c r="F5" s="333">
        <v>64.8</v>
      </c>
      <c r="G5" s="143">
        <v>97.2</v>
      </c>
      <c r="H5" s="143">
        <v>81.599999999999994</v>
      </c>
      <c r="I5" s="143">
        <v>87.2</v>
      </c>
    </row>
    <row r="6" spans="1:10" s="7" customFormat="1" ht="31.2">
      <c r="A6" s="332" t="s">
        <v>302</v>
      </c>
      <c r="B6" s="12">
        <v>2</v>
      </c>
      <c r="C6" s="23" t="s">
        <v>297</v>
      </c>
      <c r="D6" s="143"/>
      <c r="E6" s="333">
        <v>99.1</v>
      </c>
      <c r="F6" s="333"/>
      <c r="G6" s="143">
        <v>90.4</v>
      </c>
      <c r="H6" s="143">
        <v>90</v>
      </c>
      <c r="I6" s="143"/>
    </row>
    <row r="7" spans="1:10" s="7" customFormat="1" ht="31.2">
      <c r="A7" s="332" t="s">
        <v>302</v>
      </c>
      <c r="B7" s="52">
        <v>2</v>
      </c>
      <c r="C7" s="14" t="s">
        <v>298</v>
      </c>
      <c r="D7" s="143"/>
      <c r="E7" s="333"/>
      <c r="F7" s="333">
        <v>91.1</v>
      </c>
      <c r="G7" s="143">
        <v>97.3</v>
      </c>
      <c r="H7" s="143">
        <v>90.7</v>
      </c>
      <c r="I7" s="143">
        <v>95</v>
      </c>
    </row>
    <row r="8" spans="1:10" s="7" customFormat="1" ht="31.2">
      <c r="A8" s="189" t="s">
        <v>299</v>
      </c>
      <c r="B8" s="52">
        <v>1</v>
      </c>
      <c r="C8" s="14" t="s">
        <v>297</v>
      </c>
      <c r="D8" s="143"/>
      <c r="E8" s="333"/>
      <c r="F8" s="333">
        <v>93.7</v>
      </c>
      <c r="G8" s="143">
        <v>71.400000000000006</v>
      </c>
      <c r="H8" s="143">
        <v>87.5</v>
      </c>
      <c r="I8" s="143">
        <v>93</v>
      </c>
    </row>
    <row r="9" spans="1:10" s="7" customFormat="1" ht="31.2">
      <c r="A9" s="189" t="s">
        <v>299</v>
      </c>
      <c r="B9" s="52">
        <v>1</v>
      </c>
      <c r="C9" s="14" t="s">
        <v>298</v>
      </c>
      <c r="D9" s="143"/>
      <c r="E9" s="333"/>
      <c r="F9" s="333"/>
      <c r="G9" s="143">
        <v>97.2</v>
      </c>
      <c r="H9" s="143"/>
      <c r="I9" s="143"/>
    </row>
    <row r="10" spans="1:10" s="7" customFormat="1" ht="31.2">
      <c r="A10" s="189" t="s">
        <v>299</v>
      </c>
      <c r="B10" s="52">
        <v>2</v>
      </c>
      <c r="C10" s="14" t="s">
        <v>297</v>
      </c>
      <c r="D10" s="143"/>
      <c r="E10" s="333"/>
      <c r="F10" s="333"/>
      <c r="G10" s="143"/>
      <c r="H10" s="143"/>
      <c r="I10" s="143"/>
    </row>
    <row r="11" spans="1:10" s="7" customFormat="1" ht="31.2">
      <c r="A11" s="189" t="s">
        <v>299</v>
      </c>
      <c r="B11" s="52">
        <v>2</v>
      </c>
      <c r="C11" s="14" t="s">
        <v>298</v>
      </c>
      <c r="D11" s="143"/>
      <c r="E11" s="333"/>
      <c r="F11" s="333">
        <v>73.8</v>
      </c>
      <c r="G11" s="143"/>
      <c r="H11" s="143"/>
      <c r="I11" s="143"/>
    </row>
    <row r="12" spans="1:10" s="7" customFormat="1">
      <c r="A12" s="2"/>
      <c r="B12" s="52"/>
      <c r="C12" s="2"/>
      <c r="D12" s="143"/>
      <c r="E12" s="143"/>
      <c r="F12" s="143"/>
      <c r="G12" s="143"/>
      <c r="H12" s="143"/>
      <c r="I12" s="143"/>
    </row>
    <row r="13" spans="1:10" s="7" customFormat="1">
      <c r="A13" s="35"/>
    </row>
    <row r="14" spans="1:10" s="7" customFormat="1">
      <c r="A14" s="36"/>
      <c r="B14" s="41"/>
    </row>
    <row r="15" spans="1:10" s="7" customFormat="1">
      <c r="B15" s="41"/>
    </row>
    <row r="16" spans="1:10" s="7" customFormat="1"/>
    <row r="17" s="7" customFormat="1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A5" sqref="A5"/>
    </sheetView>
  </sheetViews>
  <sheetFormatPr defaultRowHeight="15.6"/>
  <cols>
    <col min="1" max="1" width="16.3984375" customWidth="1"/>
    <col min="2" max="2" width="12.3984375" customWidth="1"/>
    <col min="3" max="3" width="9.69921875" customWidth="1"/>
    <col min="4" max="4" width="12.59765625" customWidth="1"/>
    <col min="5" max="5" width="9.09765625" customWidth="1"/>
    <col min="6" max="7" width="12.59765625" customWidth="1"/>
    <col min="8" max="8" width="10.19921875" customWidth="1"/>
    <col min="9" max="9" width="12.59765625" customWidth="1"/>
    <col min="10" max="10" width="10.19921875" customWidth="1"/>
    <col min="11" max="11" width="12.59765625" customWidth="1"/>
  </cols>
  <sheetData>
    <row r="1" spans="1:11" s="4" customFormat="1" ht="37.5" customHeight="1">
      <c r="A1" s="442" t="s">
        <v>134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</row>
    <row r="2" spans="1:11" s="4" customFormat="1" ht="16.2" thickBot="1">
      <c r="A2" s="48" t="s">
        <v>135</v>
      </c>
      <c r="B2" s="48"/>
    </row>
    <row r="3" spans="1:11" s="4" customFormat="1" ht="30.75" customHeight="1">
      <c r="A3" s="450" t="s">
        <v>136</v>
      </c>
      <c r="B3" s="439" t="s">
        <v>137</v>
      </c>
      <c r="C3" s="397" t="s">
        <v>56</v>
      </c>
      <c r="D3" s="397" t="s">
        <v>138</v>
      </c>
      <c r="E3" s="407"/>
      <c r="F3" s="449"/>
      <c r="G3" s="439" t="s">
        <v>139</v>
      </c>
      <c r="H3" s="397" t="s">
        <v>56</v>
      </c>
      <c r="I3" s="397" t="s">
        <v>140</v>
      </c>
      <c r="J3" s="407"/>
      <c r="K3" s="449"/>
    </row>
    <row r="4" spans="1:11" s="4" customFormat="1" ht="31.8" thickBot="1">
      <c r="A4" s="451"/>
      <c r="B4" s="411"/>
      <c r="C4" s="412"/>
      <c r="D4" s="315" t="s">
        <v>141</v>
      </c>
      <c r="E4" s="315" t="s">
        <v>142</v>
      </c>
      <c r="F4" s="99" t="s">
        <v>143</v>
      </c>
      <c r="G4" s="411"/>
      <c r="H4" s="412"/>
      <c r="I4" s="315" t="s">
        <v>141</v>
      </c>
      <c r="J4" s="315" t="s">
        <v>142</v>
      </c>
      <c r="K4" s="99" t="s">
        <v>143</v>
      </c>
    </row>
    <row r="5" spans="1:11" s="4" customFormat="1">
      <c r="A5" s="194" t="s">
        <v>300</v>
      </c>
      <c r="B5" s="183">
        <v>0</v>
      </c>
      <c r="C5" s="98">
        <v>0</v>
      </c>
      <c r="D5" s="98">
        <v>0</v>
      </c>
      <c r="E5" s="98">
        <v>0</v>
      </c>
      <c r="F5" s="184">
        <v>0</v>
      </c>
      <c r="G5" s="183">
        <v>0</v>
      </c>
      <c r="H5" s="98">
        <v>0</v>
      </c>
      <c r="I5" s="98">
        <v>0</v>
      </c>
      <c r="J5" s="98">
        <v>0</v>
      </c>
      <c r="K5" s="184">
        <v>0</v>
      </c>
    </row>
    <row r="6" spans="1:11" s="4" customFormat="1">
      <c r="A6" s="192"/>
      <c r="B6" s="190"/>
      <c r="C6" s="189"/>
      <c r="D6" s="189"/>
      <c r="E6" s="189"/>
      <c r="F6" s="191"/>
      <c r="G6" s="190"/>
      <c r="H6" s="189"/>
      <c r="I6" s="189"/>
      <c r="J6" s="189"/>
      <c r="K6" s="191"/>
    </row>
    <row r="7" spans="1:11" s="4" customFormat="1">
      <c r="A7" s="192"/>
      <c r="B7" s="190"/>
      <c r="C7" s="189"/>
      <c r="D7" s="189"/>
      <c r="E7" s="189"/>
      <c r="F7" s="191"/>
      <c r="G7" s="190"/>
      <c r="H7" s="189"/>
      <c r="I7" s="189"/>
      <c r="J7" s="189"/>
      <c r="K7" s="191"/>
    </row>
    <row r="8" spans="1:11">
      <c r="A8" s="193"/>
      <c r="B8" s="185"/>
      <c r="C8" s="2"/>
      <c r="D8" s="2"/>
      <c r="E8" s="2"/>
      <c r="F8" s="186"/>
      <c r="G8" s="185"/>
      <c r="H8" s="2"/>
      <c r="I8" s="2"/>
      <c r="J8" s="2"/>
      <c r="K8" s="186"/>
    </row>
    <row r="9" spans="1:11">
      <c r="A9" s="193"/>
      <c r="B9" s="185"/>
      <c r="C9" s="2"/>
      <c r="D9" s="2"/>
      <c r="E9" s="2"/>
      <c r="F9" s="186"/>
      <c r="G9" s="185"/>
      <c r="H9" s="2"/>
      <c r="I9" s="2"/>
      <c r="J9" s="2"/>
      <c r="K9" s="186"/>
    </row>
    <row r="10" spans="1:11" ht="16.2" thickBot="1">
      <c r="A10" s="195"/>
      <c r="B10" s="202"/>
      <c r="C10" s="196"/>
      <c r="D10" s="196"/>
      <c r="E10" s="196"/>
      <c r="F10" s="197"/>
      <c r="G10" s="202"/>
      <c r="H10" s="196"/>
      <c r="I10" s="196"/>
      <c r="J10" s="196"/>
      <c r="K10" s="197"/>
    </row>
    <row r="11" spans="1:11" ht="16.2" thickBot="1">
      <c r="A11" s="198" t="s">
        <v>54</v>
      </c>
      <c r="B11" s="203">
        <f>SUM(B5:B10)</f>
        <v>0</v>
      </c>
      <c r="C11" s="200">
        <f>SUM(C5:C10)</f>
        <v>0</v>
      </c>
      <c r="D11" s="200">
        <f t="shared" ref="D11:K11" si="0">SUM(D5:D10)</f>
        <v>0</v>
      </c>
      <c r="E11" s="200">
        <f t="shared" si="0"/>
        <v>0</v>
      </c>
      <c r="F11" s="201">
        <f t="shared" si="0"/>
        <v>0</v>
      </c>
      <c r="G11" s="203">
        <f t="shared" ref="G11" si="1">SUM(G5:G10)</f>
        <v>0</v>
      </c>
      <c r="H11" s="200">
        <f t="shared" si="0"/>
        <v>0</v>
      </c>
      <c r="I11" s="200">
        <f t="shared" si="0"/>
        <v>0</v>
      </c>
      <c r="J11" s="200">
        <f t="shared" si="0"/>
        <v>0</v>
      </c>
      <c r="K11" s="201">
        <f t="shared" si="0"/>
        <v>0</v>
      </c>
    </row>
    <row r="13" spans="1:11" ht="16.2" thickBot="1">
      <c r="A13" s="48" t="s">
        <v>144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33.75" customHeight="1">
      <c r="A14" s="443" t="s">
        <v>136</v>
      </c>
      <c r="B14" s="440" t="s">
        <v>137</v>
      </c>
      <c r="C14" s="429" t="s">
        <v>56</v>
      </c>
      <c r="D14" s="446" t="s">
        <v>138</v>
      </c>
      <c r="E14" s="447"/>
      <c r="F14" s="448"/>
      <c r="G14" s="440" t="s">
        <v>139</v>
      </c>
      <c r="H14" s="429" t="s">
        <v>56</v>
      </c>
      <c r="I14" s="446" t="s">
        <v>140</v>
      </c>
      <c r="J14" s="447"/>
      <c r="K14" s="448"/>
    </row>
    <row r="15" spans="1:11" ht="31.8" thickBot="1">
      <c r="A15" s="444"/>
      <c r="B15" s="441"/>
      <c r="C15" s="445"/>
      <c r="D15" s="315" t="s">
        <v>141</v>
      </c>
      <c r="E15" s="315" t="s">
        <v>142</v>
      </c>
      <c r="F15" s="99" t="s">
        <v>143</v>
      </c>
      <c r="G15" s="441"/>
      <c r="H15" s="445"/>
      <c r="I15" s="315" t="s">
        <v>141</v>
      </c>
      <c r="J15" s="315" t="s">
        <v>142</v>
      </c>
      <c r="K15" s="99" t="s">
        <v>143</v>
      </c>
    </row>
    <row r="16" spans="1:11">
      <c r="A16" s="194" t="s">
        <v>300</v>
      </c>
      <c r="B16" s="183">
        <v>0</v>
      </c>
      <c r="C16" s="98">
        <v>0</v>
      </c>
      <c r="D16" s="98">
        <v>0</v>
      </c>
      <c r="E16" s="98">
        <v>0</v>
      </c>
      <c r="F16" s="184">
        <v>0</v>
      </c>
      <c r="G16" s="183">
        <v>3</v>
      </c>
      <c r="H16" s="98">
        <v>3</v>
      </c>
      <c r="I16" s="98">
        <v>3</v>
      </c>
      <c r="J16" s="98">
        <v>0</v>
      </c>
      <c r="K16" s="184">
        <v>0</v>
      </c>
    </row>
    <row r="17" spans="1:11">
      <c r="A17" s="208"/>
      <c r="B17" s="210"/>
      <c r="C17" s="76"/>
      <c r="D17" s="76"/>
      <c r="E17" s="76"/>
      <c r="F17" s="211"/>
      <c r="G17" s="210"/>
      <c r="H17" s="76"/>
      <c r="I17" s="76"/>
      <c r="J17" s="76"/>
      <c r="K17" s="211"/>
    </row>
    <row r="18" spans="1:11">
      <c r="A18" s="208"/>
      <c r="B18" s="210"/>
      <c r="C18" s="76"/>
      <c r="D18" s="76"/>
      <c r="E18" s="76"/>
      <c r="F18" s="211"/>
      <c r="G18" s="210"/>
      <c r="H18" s="76"/>
      <c r="I18" s="76"/>
      <c r="J18" s="76"/>
      <c r="K18" s="211"/>
    </row>
    <row r="19" spans="1:11">
      <c r="A19" s="193"/>
      <c r="B19" s="185"/>
      <c r="C19" s="2"/>
      <c r="D19" s="2"/>
      <c r="E19" s="2"/>
      <c r="F19" s="186"/>
      <c r="G19" s="185"/>
      <c r="H19" s="2"/>
      <c r="I19" s="2"/>
      <c r="J19" s="2"/>
      <c r="K19" s="186"/>
    </row>
    <row r="20" spans="1:11">
      <c r="A20" s="193"/>
      <c r="B20" s="185"/>
      <c r="C20" s="2"/>
      <c r="D20" s="2"/>
      <c r="E20" s="2"/>
      <c r="F20" s="186"/>
      <c r="G20" s="185"/>
      <c r="H20" s="2"/>
      <c r="I20" s="2"/>
      <c r="J20" s="2"/>
      <c r="K20" s="186"/>
    </row>
    <row r="21" spans="1:11" ht="16.2" thickBot="1">
      <c r="A21" s="195"/>
      <c r="B21" s="202"/>
      <c r="C21" s="196"/>
      <c r="D21" s="196"/>
      <c r="E21" s="196"/>
      <c r="F21" s="197"/>
      <c r="G21" s="202"/>
      <c r="H21" s="196"/>
      <c r="I21" s="196"/>
      <c r="J21" s="196"/>
      <c r="K21" s="197"/>
    </row>
    <row r="22" spans="1:11" ht="16.2" thickBot="1">
      <c r="A22" s="209" t="s">
        <v>54</v>
      </c>
      <c r="B22" s="203">
        <f>SUM(B16:B21)</f>
        <v>0</v>
      </c>
      <c r="C22" s="200">
        <f>SUM(C16:C21)</f>
        <v>0</v>
      </c>
      <c r="D22" s="200">
        <f t="shared" ref="D22:K22" si="2">SUM(D16:D21)</f>
        <v>0</v>
      </c>
      <c r="E22" s="200">
        <f t="shared" si="2"/>
        <v>0</v>
      </c>
      <c r="F22" s="201">
        <f t="shared" si="2"/>
        <v>0</v>
      </c>
      <c r="G22" s="203">
        <f t="shared" ref="G22" si="3">SUM(G16:G21)</f>
        <v>3</v>
      </c>
      <c r="H22" s="200">
        <f t="shared" si="2"/>
        <v>3</v>
      </c>
      <c r="I22" s="200">
        <f t="shared" si="2"/>
        <v>3</v>
      </c>
      <c r="J22" s="200">
        <f t="shared" si="2"/>
        <v>0</v>
      </c>
      <c r="K22" s="201">
        <f t="shared" si="2"/>
        <v>0</v>
      </c>
    </row>
    <row r="23" spans="1:11" ht="16.2" thickBo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>
      <c r="A24" s="212" t="s">
        <v>145</v>
      </c>
      <c r="B24" s="214">
        <f>+B11-B22</f>
        <v>0</v>
      </c>
      <c r="C24" s="204">
        <f>+C11-C22</f>
        <v>0</v>
      </c>
      <c r="D24" s="204">
        <f t="shared" ref="D24:K24" si="4">+D11-D22</f>
        <v>0</v>
      </c>
      <c r="E24" s="204">
        <f t="shared" si="4"/>
        <v>0</v>
      </c>
      <c r="F24" s="205">
        <f t="shared" si="4"/>
        <v>0</v>
      </c>
      <c r="G24" s="214">
        <f t="shared" ref="G24" si="5">+G11-G22</f>
        <v>-3</v>
      </c>
      <c r="H24" s="204">
        <f t="shared" si="4"/>
        <v>-3</v>
      </c>
      <c r="I24" s="204">
        <f t="shared" si="4"/>
        <v>-3</v>
      </c>
      <c r="J24" s="204">
        <f t="shared" si="4"/>
        <v>0</v>
      </c>
      <c r="K24" s="205">
        <f t="shared" si="4"/>
        <v>0</v>
      </c>
    </row>
    <row r="25" spans="1:11" ht="16.2" thickBot="1">
      <c r="A25" s="213" t="s">
        <v>146</v>
      </c>
      <c r="B25" s="215">
        <f>+IFERROR(B24/B22,0)*100</f>
        <v>0</v>
      </c>
      <c r="C25" s="206">
        <f>+IFERROR(C24/C22,0)*100</f>
        <v>0</v>
      </c>
      <c r="D25" s="206">
        <f t="shared" ref="D25:K25" si="6">+IFERROR(D24/D22,0)*100</f>
        <v>0</v>
      </c>
      <c r="E25" s="206">
        <f t="shared" si="6"/>
        <v>0</v>
      </c>
      <c r="F25" s="207">
        <f t="shared" si="6"/>
        <v>0</v>
      </c>
      <c r="G25" s="215">
        <f t="shared" ref="G25" si="7">+IFERROR(G24/G22,0)*100</f>
        <v>-100</v>
      </c>
      <c r="H25" s="206">
        <f t="shared" si="6"/>
        <v>-100</v>
      </c>
      <c r="I25" s="206">
        <f t="shared" si="6"/>
        <v>-100</v>
      </c>
      <c r="J25" s="206">
        <f t="shared" si="6"/>
        <v>0</v>
      </c>
      <c r="K25" s="207">
        <f t="shared" si="6"/>
        <v>0</v>
      </c>
    </row>
    <row r="26" spans="1:11">
      <c r="J26" s="16"/>
      <c r="K26" s="16"/>
    </row>
  </sheetData>
  <mergeCells count="15">
    <mergeCell ref="G3:G4"/>
    <mergeCell ref="G14:G15"/>
    <mergeCell ref="A1:K1"/>
    <mergeCell ref="A14:A15"/>
    <mergeCell ref="C14:C15"/>
    <mergeCell ref="D14:F14"/>
    <mergeCell ref="H14:H15"/>
    <mergeCell ref="I14:K14"/>
    <mergeCell ref="B14:B15"/>
    <mergeCell ref="I3:K3"/>
    <mergeCell ref="A3:A4"/>
    <mergeCell ref="H3:H4"/>
    <mergeCell ref="C3:C4"/>
    <mergeCell ref="D3:F3"/>
    <mergeCell ref="B3:B4"/>
  </mergeCells>
  <phoneticPr fontId="2" type="noConversion"/>
  <pageMargins left="0.74803149606299213" right="0.35433070866141736" top="0.98425196850393704" bottom="0.98425196850393704" header="0.51181102362204722" footer="0.51181102362204722"/>
  <pageSetup paperSize="9" scale="9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60" zoomScaleNormal="100" workbookViewId="0">
      <selection activeCell="D21" sqref="D21"/>
    </sheetView>
  </sheetViews>
  <sheetFormatPr defaultRowHeight="15.6"/>
  <cols>
    <col min="1" max="1" width="3.8984375" bestFit="1" customWidth="1"/>
    <col min="2" max="2" width="38.59765625" customWidth="1"/>
    <col min="3" max="3" width="29" customWidth="1"/>
    <col min="4" max="5" width="11.8984375" customWidth="1"/>
    <col min="6" max="6" width="12.09765625" customWidth="1"/>
    <col min="7" max="8" width="10.59765625" customWidth="1"/>
  </cols>
  <sheetData>
    <row r="1" spans="1:10" ht="48" customHeight="1" thickBot="1">
      <c r="A1" s="442" t="s">
        <v>147</v>
      </c>
      <c r="B1" s="442"/>
      <c r="C1" s="442"/>
      <c r="D1" s="442"/>
      <c r="E1" s="442"/>
      <c r="F1" s="442"/>
      <c r="G1" s="4"/>
      <c r="H1" s="4"/>
      <c r="I1" s="11"/>
      <c r="J1" s="11"/>
    </row>
    <row r="2" spans="1:10" ht="47.4" thickBot="1">
      <c r="A2" s="101" t="s">
        <v>148</v>
      </c>
      <c r="B2" s="93" t="s">
        <v>149</v>
      </c>
      <c r="C2" s="93" t="s">
        <v>150</v>
      </c>
      <c r="D2" s="93" t="s">
        <v>151</v>
      </c>
      <c r="E2" s="93" t="s">
        <v>152</v>
      </c>
      <c r="F2" s="94" t="s">
        <v>153</v>
      </c>
      <c r="G2" s="19"/>
      <c r="H2" s="19"/>
    </row>
    <row r="3" spans="1:10">
      <c r="A3" s="76" t="s">
        <v>316</v>
      </c>
      <c r="B3" s="76" t="s">
        <v>320</v>
      </c>
      <c r="C3" s="76" t="s">
        <v>315</v>
      </c>
      <c r="D3" s="340">
        <v>44118</v>
      </c>
      <c r="E3" s="341">
        <v>44396</v>
      </c>
      <c r="F3" s="100" t="s">
        <v>321</v>
      </c>
      <c r="G3" s="15"/>
      <c r="H3" s="15"/>
    </row>
    <row r="4" spans="1:10">
      <c r="A4" s="76" t="s">
        <v>317</v>
      </c>
      <c r="B4" s="76" t="s">
        <v>322</v>
      </c>
      <c r="C4" s="76" t="s">
        <v>315</v>
      </c>
      <c r="D4" s="341">
        <v>44330</v>
      </c>
      <c r="E4" s="341">
        <v>44386</v>
      </c>
      <c r="F4" s="100" t="s">
        <v>321</v>
      </c>
      <c r="G4" s="15"/>
      <c r="H4" s="15"/>
    </row>
    <row r="5" spans="1:10">
      <c r="A5" s="76" t="s">
        <v>318</v>
      </c>
      <c r="B5" s="76" t="s">
        <v>323</v>
      </c>
      <c r="C5" s="76" t="s">
        <v>315</v>
      </c>
      <c r="D5" s="341">
        <v>44343</v>
      </c>
      <c r="E5" s="341">
        <v>44538</v>
      </c>
      <c r="F5" s="100" t="s">
        <v>324</v>
      </c>
      <c r="G5" s="15"/>
      <c r="H5" s="15"/>
    </row>
    <row r="6" spans="1:10">
      <c r="A6" s="76" t="s">
        <v>319</v>
      </c>
      <c r="B6" s="2" t="s">
        <v>325</v>
      </c>
      <c r="C6" s="76" t="s">
        <v>315</v>
      </c>
      <c r="D6" s="342">
        <v>44343</v>
      </c>
      <c r="E6" s="342">
        <v>44482</v>
      </c>
      <c r="F6" s="13" t="s">
        <v>324</v>
      </c>
      <c r="G6" s="15"/>
      <c r="H6" s="15"/>
    </row>
    <row r="7" spans="1:10">
      <c r="A7" s="2"/>
      <c r="B7" s="2"/>
      <c r="C7" s="2"/>
      <c r="D7" s="2"/>
      <c r="E7" s="2"/>
      <c r="F7" s="13"/>
      <c r="G7" s="15"/>
      <c r="H7" s="15"/>
    </row>
    <row r="8" spans="1:10">
      <c r="A8" s="2"/>
      <c r="B8" s="2"/>
      <c r="C8" s="2"/>
      <c r="D8" s="2"/>
      <c r="E8" s="2"/>
      <c r="F8" s="13"/>
      <c r="G8" s="15"/>
      <c r="H8" s="15"/>
    </row>
    <row r="9" spans="1:10">
      <c r="A9" s="2"/>
      <c r="B9" s="2"/>
      <c r="C9" s="2"/>
      <c r="D9" s="2"/>
      <c r="E9" s="2"/>
      <c r="F9" s="13"/>
      <c r="G9" s="15"/>
      <c r="H9" s="15"/>
    </row>
    <row r="10" spans="1:10" ht="12.75" customHeight="1" thickBot="1">
      <c r="A10" s="7"/>
      <c r="B10" s="7"/>
      <c r="C10" s="7"/>
      <c r="D10" s="7"/>
      <c r="E10" s="7"/>
      <c r="F10" s="15"/>
      <c r="G10" s="15"/>
      <c r="H10" s="15"/>
    </row>
    <row r="11" spans="1:10" ht="64.5" customHeight="1" thickBot="1">
      <c r="B11" s="102" t="s">
        <v>154</v>
      </c>
      <c r="C11" s="79"/>
      <c r="D11" s="94" t="s">
        <v>155</v>
      </c>
      <c r="E11" s="7"/>
      <c r="F11" s="15"/>
      <c r="G11" s="15"/>
      <c r="H11" s="15"/>
    </row>
    <row r="12" spans="1:10">
      <c r="B12" s="23" t="s">
        <v>156</v>
      </c>
      <c r="C12" s="24"/>
      <c r="D12" s="76">
        <v>0</v>
      </c>
      <c r="E12" s="7"/>
      <c r="F12" s="7"/>
      <c r="G12" s="7"/>
      <c r="H12" s="7"/>
    </row>
    <row r="13" spans="1:10">
      <c r="B13" s="23" t="s">
        <v>157</v>
      </c>
      <c r="C13" s="25"/>
      <c r="D13" s="2">
        <v>1</v>
      </c>
      <c r="E13" s="7"/>
      <c r="F13" s="7"/>
      <c r="G13" s="7"/>
      <c r="H13" s="7"/>
    </row>
    <row r="14" spans="1:10">
      <c r="B14" s="23" t="s">
        <v>158</v>
      </c>
      <c r="C14" s="25"/>
      <c r="D14" s="2">
        <v>4</v>
      </c>
      <c r="E14" s="7"/>
      <c r="F14" s="7"/>
      <c r="G14" s="7"/>
      <c r="H14" s="7"/>
    </row>
    <row r="15" spans="1:10">
      <c r="B15" s="14" t="s">
        <v>159</v>
      </c>
      <c r="C15" s="25"/>
      <c r="D15" s="2">
        <v>0</v>
      </c>
      <c r="E15" s="7"/>
      <c r="F15" s="7"/>
      <c r="G15" s="7"/>
      <c r="H15" s="7"/>
    </row>
    <row r="16" spans="1:10">
      <c r="B16" s="2" t="s">
        <v>160</v>
      </c>
      <c r="C16" s="25"/>
      <c r="D16" s="2">
        <v>0</v>
      </c>
      <c r="E16" s="7"/>
      <c r="F16" s="7"/>
      <c r="G16" s="7"/>
      <c r="H16" s="7"/>
    </row>
    <row r="17" spans="2:6">
      <c r="B17" s="2" t="s">
        <v>161</v>
      </c>
      <c r="C17" s="25"/>
      <c r="D17" s="2">
        <v>0</v>
      </c>
      <c r="E17" s="7"/>
      <c r="F17" s="7"/>
    </row>
    <row r="18" spans="2:6">
      <c r="B18" s="2" t="s">
        <v>162</v>
      </c>
      <c r="C18" s="25"/>
      <c r="D18" s="2">
        <v>0</v>
      </c>
      <c r="E18" s="7"/>
      <c r="F18" s="7"/>
    </row>
    <row r="19" spans="2:6" ht="9.75" customHeight="1" thickBot="1">
      <c r="B19" s="7"/>
      <c r="C19" s="7"/>
      <c r="D19" s="7"/>
      <c r="E19" s="7"/>
      <c r="F19" s="7"/>
    </row>
    <row r="20" spans="2:6" ht="31.5" customHeight="1" thickBot="1">
      <c r="B20" s="103" t="s">
        <v>163</v>
      </c>
      <c r="C20" s="104" t="s">
        <v>164</v>
      </c>
      <c r="E20" s="7"/>
      <c r="F20" s="7"/>
    </row>
    <row r="21" spans="2:6" ht="32.25" customHeight="1">
      <c r="B21" s="51">
        <v>4</v>
      </c>
      <c r="C21" s="23">
        <v>53.5</v>
      </c>
      <c r="D21" s="35"/>
      <c r="E21" s="7"/>
      <c r="F21" s="7"/>
    </row>
    <row r="22" spans="2:6">
      <c r="D22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="80" zoomScaleNormal="100" zoomScaleSheetLayoutView="80" workbookViewId="0">
      <selection activeCell="D18" sqref="D18"/>
    </sheetView>
  </sheetViews>
  <sheetFormatPr defaultRowHeight="15.6"/>
  <cols>
    <col min="1" max="1" width="4.09765625" customWidth="1"/>
    <col min="2" max="2" width="38" customWidth="1"/>
    <col min="3" max="3" width="24.3984375" customWidth="1"/>
    <col min="4" max="4" width="16.5" customWidth="1"/>
    <col min="5" max="5" width="15.3984375" customWidth="1"/>
    <col min="6" max="6" width="20.3984375" customWidth="1"/>
    <col min="7" max="7" width="12.59765625" customWidth="1"/>
  </cols>
  <sheetData>
    <row r="1" spans="1:7" ht="48" customHeight="1">
      <c r="A1" s="452" t="s">
        <v>165</v>
      </c>
      <c r="B1" s="452"/>
      <c r="C1" s="452"/>
      <c r="D1" s="452"/>
      <c r="E1" s="452"/>
      <c r="F1" s="452"/>
      <c r="G1" s="26"/>
    </row>
    <row r="2" spans="1:7" ht="31.8" thickBot="1">
      <c r="A2" s="106" t="s">
        <v>148</v>
      </c>
      <c r="B2" s="80" t="s">
        <v>149</v>
      </c>
      <c r="C2" s="80" t="s">
        <v>150</v>
      </c>
      <c r="D2" s="80" t="s">
        <v>151</v>
      </c>
      <c r="E2" s="80" t="s">
        <v>166</v>
      </c>
      <c r="F2" s="81" t="s">
        <v>153</v>
      </c>
      <c r="G2" s="10"/>
    </row>
    <row r="3" spans="1:7">
      <c r="A3" s="72" t="s">
        <v>316</v>
      </c>
      <c r="B3" s="72" t="s">
        <v>326</v>
      </c>
      <c r="C3" s="72" t="s">
        <v>315</v>
      </c>
      <c r="D3" s="343">
        <v>44222</v>
      </c>
      <c r="E3" s="343">
        <v>44334</v>
      </c>
      <c r="F3" s="105" t="s">
        <v>321</v>
      </c>
      <c r="G3" s="15"/>
    </row>
    <row r="4" spans="1:7">
      <c r="A4" s="44" t="s">
        <v>317</v>
      </c>
      <c r="B4" s="44" t="s">
        <v>327</v>
      </c>
      <c r="C4" s="72" t="s">
        <v>315</v>
      </c>
      <c r="D4" s="344">
        <v>44222</v>
      </c>
      <c r="E4" s="343">
        <v>44334</v>
      </c>
      <c r="F4" s="27" t="s">
        <v>321</v>
      </c>
      <c r="G4" s="15"/>
    </row>
    <row r="5" spans="1:7">
      <c r="A5" s="44" t="s">
        <v>318</v>
      </c>
      <c r="B5" s="44" t="s">
        <v>328</v>
      </c>
      <c r="C5" s="72" t="s">
        <v>315</v>
      </c>
      <c r="D5" s="344">
        <v>44222</v>
      </c>
      <c r="E5" s="61" t="s">
        <v>329</v>
      </c>
      <c r="F5" s="27" t="s">
        <v>324</v>
      </c>
      <c r="G5" s="15"/>
    </row>
    <row r="6" spans="1:7">
      <c r="A6" s="44" t="s">
        <v>319</v>
      </c>
      <c r="B6" s="44" t="s">
        <v>330</v>
      </c>
      <c r="C6" s="72" t="s">
        <v>315</v>
      </c>
      <c r="D6" s="344">
        <v>44225</v>
      </c>
      <c r="E6" s="343">
        <v>44334</v>
      </c>
      <c r="F6" s="27" t="s">
        <v>321</v>
      </c>
      <c r="G6" s="15"/>
    </row>
    <row r="7" spans="1:7">
      <c r="A7" s="44" t="s">
        <v>337</v>
      </c>
      <c r="B7" s="44" t="s">
        <v>331</v>
      </c>
      <c r="C7" s="72" t="s">
        <v>315</v>
      </c>
      <c r="D7" s="344">
        <v>44225</v>
      </c>
      <c r="E7" s="343">
        <v>44334</v>
      </c>
      <c r="F7" s="27" t="s">
        <v>321</v>
      </c>
      <c r="G7" s="15"/>
    </row>
    <row r="8" spans="1:7">
      <c r="A8" s="44" t="s">
        <v>338</v>
      </c>
      <c r="B8" s="44" t="s">
        <v>332</v>
      </c>
      <c r="C8" s="72" t="s">
        <v>315</v>
      </c>
      <c r="D8" s="344">
        <v>44278</v>
      </c>
      <c r="E8" s="343">
        <v>44371</v>
      </c>
      <c r="F8" s="27" t="s">
        <v>321</v>
      </c>
      <c r="G8" s="15"/>
    </row>
    <row r="9" spans="1:7">
      <c r="A9" s="44" t="s">
        <v>339</v>
      </c>
      <c r="B9" s="44" t="s">
        <v>333</v>
      </c>
      <c r="C9" s="72" t="s">
        <v>315</v>
      </c>
      <c r="D9" s="344">
        <v>44294</v>
      </c>
      <c r="E9" s="344">
        <v>44371</v>
      </c>
      <c r="F9" s="345" t="s">
        <v>324</v>
      </c>
      <c r="G9" s="15"/>
    </row>
    <row r="10" spans="1:7">
      <c r="A10" s="44" t="s">
        <v>340</v>
      </c>
      <c r="B10" s="44" t="s">
        <v>334</v>
      </c>
      <c r="C10" s="72" t="s">
        <v>315</v>
      </c>
      <c r="D10" s="344">
        <v>44295</v>
      </c>
      <c r="E10" s="343">
        <v>44371</v>
      </c>
      <c r="F10" s="27" t="s">
        <v>321</v>
      </c>
      <c r="G10" s="15"/>
    </row>
    <row r="11" spans="1:7">
      <c r="A11" s="44" t="s">
        <v>341</v>
      </c>
      <c r="B11" s="44" t="s">
        <v>335</v>
      </c>
      <c r="C11" s="72" t="s">
        <v>315</v>
      </c>
      <c r="D11" s="344">
        <v>44368</v>
      </c>
      <c r="E11" s="344">
        <v>44474</v>
      </c>
      <c r="F11" s="27" t="s">
        <v>324</v>
      </c>
      <c r="G11" s="15"/>
    </row>
    <row r="12" spans="1:7">
      <c r="A12" s="44" t="s">
        <v>342</v>
      </c>
      <c r="B12" s="44" t="s">
        <v>336</v>
      </c>
      <c r="C12" s="72" t="s">
        <v>315</v>
      </c>
      <c r="D12" s="344">
        <v>44368</v>
      </c>
      <c r="E12" s="344">
        <v>44474</v>
      </c>
      <c r="F12" s="27" t="s">
        <v>321</v>
      </c>
      <c r="G12" s="7"/>
    </row>
    <row r="13" spans="1:7" ht="16.2" thickBot="1">
      <c r="A13" s="58"/>
      <c r="B13" s="58"/>
      <c r="C13" s="58"/>
      <c r="D13" s="58"/>
      <c r="E13" s="58"/>
      <c r="F13" s="59"/>
      <c r="G13" s="7"/>
    </row>
    <row r="14" spans="1:7" ht="53.25" customHeight="1" thickBot="1">
      <c r="A14" s="60"/>
      <c r="B14" s="107" t="s">
        <v>167</v>
      </c>
      <c r="C14" s="108"/>
      <c r="D14" s="109" t="s">
        <v>155</v>
      </c>
      <c r="E14" s="58"/>
      <c r="F14" s="59"/>
      <c r="G14" s="7"/>
    </row>
    <row r="15" spans="1:7">
      <c r="A15" s="60"/>
      <c r="B15" s="63" t="s">
        <v>156</v>
      </c>
      <c r="C15" s="62"/>
      <c r="D15" s="72">
        <v>0</v>
      </c>
      <c r="E15" s="58"/>
      <c r="F15" s="58"/>
      <c r="G15" s="7"/>
    </row>
    <row r="16" spans="1:7">
      <c r="A16" s="60"/>
      <c r="B16" s="63" t="s">
        <v>157</v>
      </c>
      <c r="C16" s="64"/>
      <c r="D16" s="44">
        <v>2</v>
      </c>
      <c r="E16" s="58"/>
      <c r="F16" s="58"/>
      <c r="G16" s="7"/>
    </row>
    <row r="17" spans="1:7">
      <c r="A17" s="60"/>
      <c r="B17" s="63" t="s">
        <v>158</v>
      </c>
      <c r="C17" s="64"/>
      <c r="D17" s="44">
        <v>9</v>
      </c>
      <c r="E17" s="58"/>
      <c r="F17" s="58"/>
      <c r="G17" s="7"/>
    </row>
    <row r="18" spans="1:7">
      <c r="A18" s="60"/>
      <c r="B18" s="61" t="s">
        <v>159</v>
      </c>
      <c r="C18" s="64"/>
      <c r="D18" s="44">
        <v>1</v>
      </c>
      <c r="E18" s="58"/>
      <c r="F18" s="58"/>
      <c r="G18" s="7"/>
    </row>
    <row r="19" spans="1:7">
      <c r="A19" s="60"/>
      <c r="B19" s="44" t="s">
        <v>160</v>
      </c>
      <c r="C19" s="64"/>
      <c r="D19" s="44">
        <v>0</v>
      </c>
      <c r="E19" s="58"/>
      <c r="F19" s="58"/>
      <c r="G19" s="7"/>
    </row>
    <row r="20" spans="1:7">
      <c r="A20" s="60"/>
      <c r="B20" s="44" t="s">
        <v>161</v>
      </c>
      <c r="C20" s="64"/>
      <c r="D20" s="44">
        <v>1</v>
      </c>
      <c r="E20" s="58"/>
      <c r="F20" s="58"/>
    </row>
    <row r="21" spans="1:7">
      <c r="A21" s="60"/>
      <c r="B21" s="44" t="s">
        <v>162</v>
      </c>
      <c r="C21" s="64"/>
      <c r="D21" s="44">
        <v>0</v>
      </c>
      <c r="E21" s="58"/>
      <c r="F21" s="58"/>
    </row>
    <row r="22" spans="1:7" ht="16.2" thickBot="1">
      <c r="A22" s="60"/>
      <c r="B22" s="58"/>
      <c r="C22" s="58"/>
      <c r="D22" s="58"/>
      <c r="E22" s="58"/>
      <c r="F22" s="58"/>
    </row>
    <row r="23" spans="1:7" ht="31.5" customHeight="1" thickBot="1">
      <c r="A23" s="60"/>
      <c r="B23" s="110" t="s">
        <v>168</v>
      </c>
      <c r="C23" s="111" t="s">
        <v>169</v>
      </c>
      <c r="E23" s="58"/>
      <c r="F23" s="58"/>
    </row>
    <row r="24" spans="1:7" ht="29.25" customHeight="1">
      <c r="A24" s="60"/>
      <c r="B24" s="51">
        <v>9</v>
      </c>
      <c r="C24" s="63">
        <v>48.7</v>
      </c>
      <c r="D24" s="65"/>
      <c r="E24" s="58"/>
      <c r="F24" s="58"/>
    </row>
    <row r="25" spans="1:7">
      <c r="D25" s="16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"/>
  <sheetViews>
    <sheetView view="pageBreakPreview" zoomScale="70" zoomScaleNormal="100" zoomScaleSheetLayoutView="70" workbookViewId="0">
      <selection activeCell="B21" sqref="B21"/>
    </sheetView>
  </sheetViews>
  <sheetFormatPr defaultRowHeight="15.6"/>
  <cols>
    <col min="1" max="1" width="22.5" bestFit="1" customWidth="1"/>
    <col min="2" max="8" width="11.59765625" customWidth="1"/>
    <col min="9" max="9" width="16.59765625" customWidth="1"/>
    <col min="10" max="10" width="11.59765625" customWidth="1"/>
  </cols>
  <sheetData>
    <row r="1" spans="1:10" ht="21" thickBot="1">
      <c r="A1" s="454" t="s">
        <v>170</v>
      </c>
      <c r="B1" s="454"/>
      <c r="C1" s="454"/>
      <c r="D1" s="454"/>
      <c r="E1" s="454"/>
      <c r="F1" s="454"/>
      <c r="G1" s="454"/>
      <c r="H1" s="454"/>
      <c r="I1" s="454"/>
      <c r="J1" s="173"/>
    </row>
    <row r="2" spans="1:10" s="4" customFormat="1" ht="174" customHeight="1" thickBot="1">
      <c r="A2" s="77" t="s">
        <v>171</v>
      </c>
      <c r="B2" s="93" t="s">
        <v>172</v>
      </c>
      <c r="C2" s="93" t="s">
        <v>173</v>
      </c>
      <c r="D2" s="93" t="s">
        <v>174</v>
      </c>
      <c r="E2" s="93" t="s">
        <v>175</v>
      </c>
      <c r="F2" s="93" t="s">
        <v>176</v>
      </c>
      <c r="G2" s="93" t="s">
        <v>177</v>
      </c>
      <c r="H2" s="93" t="s">
        <v>178</v>
      </c>
      <c r="I2" s="94" t="s">
        <v>179</v>
      </c>
      <c r="J2" s="17"/>
    </row>
    <row r="3" spans="1:10">
      <c r="A3" s="100" t="s">
        <v>180</v>
      </c>
      <c r="B3" s="100"/>
      <c r="C3" s="76"/>
      <c r="D3" s="76"/>
      <c r="E3" s="76"/>
      <c r="F3" s="76"/>
      <c r="G3" s="76"/>
      <c r="H3" s="76"/>
      <c r="I3" s="76"/>
      <c r="J3" s="7"/>
    </row>
    <row r="4" spans="1:10">
      <c r="A4" s="13" t="s">
        <v>181</v>
      </c>
      <c r="B4" s="13"/>
      <c r="C4" s="2"/>
      <c r="D4" s="2"/>
      <c r="E4" s="2"/>
      <c r="F4" s="2"/>
      <c r="G4" s="2"/>
      <c r="H4" s="2"/>
      <c r="I4" s="2"/>
      <c r="J4" s="7"/>
    </row>
    <row r="5" spans="1:10">
      <c r="A5" s="13" t="s">
        <v>182</v>
      </c>
      <c r="B5" s="13"/>
      <c r="C5" s="2"/>
      <c r="D5" s="2"/>
      <c r="E5" s="2"/>
      <c r="F5" s="2"/>
      <c r="G5" s="2"/>
      <c r="H5" s="2"/>
      <c r="I5" s="2"/>
      <c r="J5" s="7"/>
    </row>
    <row r="6" spans="1:10">
      <c r="A6" s="145" t="s">
        <v>54</v>
      </c>
      <c r="B6" s="144">
        <f>SUM(B3:B5)</f>
        <v>0</v>
      </c>
      <c r="C6" s="146">
        <f>+IFERROR(($B$3*C3+$B$4*C4+$B$5*C5)/$B$6,0)</f>
        <v>0</v>
      </c>
      <c r="D6" s="146">
        <f>+IFERROR(($B$3*D3+$B$4*D4+$B$5*D5)/$B$6,0)</f>
        <v>0</v>
      </c>
      <c r="E6" s="146">
        <f>+IFERROR(($B$3*E3+$B$4*E4+$B$5*E5)/$B$6,0)</f>
        <v>0</v>
      </c>
      <c r="F6" s="144">
        <f>SUM(F3:F5)</f>
        <v>0</v>
      </c>
      <c r="G6" s="144">
        <f>SUM(G3:G5)</f>
        <v>0</v>
      </c>
      <c r="H6" s="144">
        <f>SUM(H3:H5)</f>
        <v>0</v>
      </c>
      <c r="I6" s="144">
        <f>SUM(I3:I5)</f>
        <v>0</v>
      </c>
      <c r="J6" s="7"/>
    </row>
    <row r="7" spans="1:10">
      <c r="A7" s="7"/>
      <c r="B7" s="7"/>
      <c r="C7" s="7"/>
      <c r="D7" s="7"/>
      <c r="E7" s="7"/>
      <c r="F7" s="7"/>
      <c r="G7" s="7"/>
      <c r="H7" s="7"/>
      <c r="I7" s="7"/>
      <c r="J7" s="7"/>
    </row>
    <row r="8" spans="1:10" s="1" customFormat="1" ht="16.5" customHeight="1" thickBot="1">
      <c r="A8" s="453" t="s">
        <v>183</v>
      </c>
      <c r="B8" s="453"/>
      <c r="C8" s="453"/>
      <c r="D8" s="10"/>
      <c r="H8" s="10"/>
      <c r="I8" s="10"/>
      <c r="J8" s="10"/>
    </row>
    <row r="9" spans="1:10" s="1" customFormat="1" ht="31.8" thickBot="1">
      <c r="A9" s="77" t="s">
        <v>184</v>
      </c>
      <c r="B9" s="93" t="s">
        <v>185</v>
      </c>
      <c r="C9" s="94" t="s">
        <v>186</v>
      </c>
      <c r="D9" s="10"/>
      <c r="H9" s="10"/>
      <c r="I9" s="10"/>
      <c r="J9" s="10"/>
    </row>
    <row r="10" spans="1:10">
      <c r="A10" s="100" t="s">
        <v>187</v>
      </c>
      <c r="B10" s="100"/>
      <c r="C10" s="112"/>
      <c r="D10" s="7"/>
      <c r="H10" s="7"/>
      <c r="I10" s="7"/>
      <c r="J10" s="7"/>
    </row>
    <row r="11" spans="1:10">
      <c r="A11" s="13" t="s">
        <v>188</v>
      </c>
      <c r="B11" s="13"/>
      <c r="C11" s="3"/>
      <c r="D11" s="7"/>
      <c r="H11" s="7"/>
      <c r="I11" s="7"/>
      <c r="J11" s="7"/>
    </row>
    <row r="12" spans="1:10" ht="13.5" customHeight="1">
      <c r="A12" s="144" t="s">
        <v>54</v>
      </c>
      <c r="B12" s="73">
        <f>+B10+B11</f>
        <v>0</v>
      </c>
      <c r="C12" s="73">
        <f>+C10+C11</f>
        <v>0</v>
      </c>
    </row>
    <row r="13" spans="1:10">
      <c r="C13" s="16"/>
    </row>
    <row r="14" spans="1:10" ht="15.75" customHeight="1">
      <c r="A14" s="453" t="s">
        <v>189</v>
      </c>
      <c r="B14" s="453"/>
      <c r="C14" s="453"/>
    </row>
    <row r="15" spans="1:10">
      <c r="A15" s="453"/>
      <c r="B15" s="453"/>
      <c r="C15" s="453"/>
    </row>
    <row r="16" spans="1:10">
      <c r="A16" s="453"/>
      <c r="B16" s="453"/>
      <c r="C16" s="453"/>
    </row>
    <row r="17" spans="1:3" ht="16.2" thickBot="1">
      <c r="A17" s="455"/>
      <c r="B17" s="455"/>
      <c r="C17" s="453"/>
    </row>
    <row r="18" spans="1:3" ht="16.2" thickBot="1">
      <c r="A18" s="77" t="s">
        <v>190</v>
      </c>
      <c r="B18" s="94" t="s">
        <v>191</v>
      </c>
      <c r="C18" s="28"/>
    </row>
    <row r="19" spans="1:3">
      <c r="A19" s="100" t="s">
        <v>192</v>
      </c>
      <c r="B19" s="100">
        <v>0</v>
      </c>
      <c r="C19" s="7"/>
    </row>
    <row r="20" spans="1:3">
      <c r="A20" s="13" t="s">
        <v>193</v>
      </c>
      <c r="B20" s="13">
        <v>0</v>
      </c>
      <c r="C20" s="7"/>
    </row>
    <row r="21" spans="1:3">
      <c r="A21" s="144" t="s">
        <v>54</v>
      </c>
      <c r="B21" s="73">
        <f>+B19+B20</f>
        <v>0</v>
      </c>
      <c r="C21" s="65"/>
    </row>
  </sheetData>
  <mergeCells count="3">
    <mergeCell ref="A8:C8"/>
    <mergeCell ref="A1:I1"/>
    <mergeCell ref="A14:C17"/>
  </mergeCells>
  <phoneticPr fontId="2" type="noConversion"/>
  <pageMargins left="0.75" right="0.75" top="1" bottom="1" header="0.4921259845" footer="0.4921259845"/>
  <pageSetup paperSize="9" scale="8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view="pageBreakPreview" zoomScale="80" zoomScaleNormal="100" zoomScaleSheetLayoutView="80" workbookViewId="0">
      <selection activeCell="K18" sqref="K18"/>
    </sheetView>
  </sheetViews>
  <sheetFormatPr defaultRowHeight="15.6"/>
  <cols>
    <col min="1" max="1" width="12.09765625" customWidth="1"/>
    <col min="2" max="2" width="7.8984375" customWidth="1"/>
    <col min="3" max="3" width="10.59765625" customWidth="1"/>
    <col min="4" max="4" width="7.8984375" customWidth="1"/>
    <col min="5" max="5" width="10.3984375" customWidth="1"/>
    <col min="6" max="6" width="8" customWidth="1"/>
    <col min="7" max="7" width="9.59765625" customWidth="1"/>
    <col min="8" max="8" width="7.19921875" customWidth="1"/>
    <col min="9" max="9" width="8.69921875" customWidth="1"/>
    <col min="10" max="10" width="9.59765625" customWidth="1"/>
    <col min="11" max="11" width="9" customWidth="1"/>
    <col min="12" max="12" width="8.09765625" customWidth="1"/>
    <col min="13" max="13" width="9.8984375" customWidth="1"/>
    <col min="14" max="20" width="10.59765625" customWidth="1"/>
  </cols>
  <sheetData>
    <row r="1" spans="1:19" ht="31.5" customHeight="1">
      <c r="A1" s="442" t="s">
        <v>194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442"/>
      <c r="M1" s="442"/>
      <c r="N1" s="20"/>
      <c r="O1" s="20"/>
      <c r="P1" s="20"/>
      <c r="Q1" s="20"/>
      <c r="R1" s="20"/>
      <c r="S1" s="20"/>
    </row>
    <row r="2" spans="1:19" ht="16.2" thickBot="1">
      <c r="A2" s="256" t="s">
        <v>195</v>
      </c>
      <c r="B2" s="256"/>
      <c r="C2" s="257"/>
      <c r="D2" s="257"/>
      <c r="E2" s="256"/>
      <c r="F2" s="256"/>
      <c r="G2" s="256"/>
      <c r="H2" s="456"/>
      <c r="I2" s="456"/>
      <c r="J2" s="456"/>
      <c r="K2" s="456"/>
      <c r="L2" s="456"/>
      <c r="M2" s="456"/>
    </row>
    <row r="3" spans="1:19" s="5" customFormat="1" ht="66.75" customHeight="1" thickBot="1">
      <c r="A3" s="258" t="s">
        <v>136</v>
      </c>
      <c r="B3" s="259" t="s">
        <v>54</v>
      </c>
      <c r="C3" s="259" t="s">
        <v>196</v>
      </c>
      <c r="D3" s="259" t="s">
        <v>197</v>
      </c>
      <c r="E3" s="259" t="s">
        <v>198</v>
      </c>
      <c r="F3" s="259" t="s">
        <v>199</v>
      </c>
      <c r="G3" s="260" t="s">
        <v>200</v>
      </c>
      <c r="H3" s="259" t="s">
        <v>56</v>
      </c>
      <c r="I3" s="258" t="s">
        <v>196</v>
      </c>
      <c r="J3" s="259" t="s">
        <v>197</v>
      </c>
      <c r="K3" s="259" t="s">
        <v>198</v>
      </c>
      <c r="L3" s="259" t="s">
        <v>199</v>
      </c>
      <c r="M3" s="260" t="s">
        <v>200</v>
      </c>
    </row>
    <row r="4" spans="1:19" s="5" customFormat="1">
      <c r="A4" s="261" t="s">
        <v>300</v>
      </c>
      <c r="B4" s="262">
        <f>SUM(C4:G4)</f>
        <v>38</v>
      </c>
      <c r="C4" s="263">
        <v>8</v>
      </c>
      <c r="D4" s="263">
        <v>16</v>
      </c>
      <c r="E4" s="263">
        <v>0</v>
      </c>
      <c r="F4" s="263">
        <v>9</v>
      </c>
      <c r="G4" s="297">
        <v>5</v>
      </c>
      <c r="H4" s="304">
        <f t="shared" ref="H4:H15" si="0">SUM(I4:M4)</f>
        <v>24</v>
      </c>
      <c r="I4" s="264">
        <v>2</v>
      </c>
      <c r="J4" s="265">
        <v>10</v>
      </c>
      <c r="K4" s="265">
        <v>0</v>
      </c>
      <c r="L4" s="265">
        <v>7</v>
      </c>
      <c r="M4" s="266">
        <v>5</v>
      </c>
    </row>
    <row r="5" spans="1:19" s="5" customFormat="1">
      <c r="A5" s="267"/>
      <c r="B5" s="262">
        <f>SUM(C5:G5)</f>
        <v>0</v>
      </c>
      <c r="C5" s="268"/>
      <c r="D5" s="268"/>
      <c r="E5" s="268"/>
      <c r="F5" s="268"/>
      <c r="G5" s="298"/>
      <c r="H5" s="304">
        <f t="shared" si="0"/>
        <v>0</v>
      </c>
      <c r="I5" s="267"/>
      <c r="J5" s="268"/>
      <c r="K5" s="268"/>
      <c r="L5" s="268"/>
      <c r="M5" s="269"/>
    </row>
    <row r="6" spans="1:19" s="5" customFormat="1">
      <c r="A6" s="267"/>
      <c r="B6" s="262">
        <f t="shared" ref="B6:B14" si="1">SUM(C6:G6)</f>
        <v>0</v>
      </c>
      <c r="C6" s="268"/>
      <c r="D6" s="268"/>
      <c r="E6" s="268"/>
      <c r="F6" s="268"/>
      <c r="G6" s="298"/>
      <c r="H6" s="304">
        <f t="shared" si="0"/>
        <v>0</v>
      </c>
      <c r="I6" s="267"/>
      <c r="J6" s="268"/>
      <c r="K6" s="268"/>
      <c r="L6" s="268"/>
      <c r="M6" s="269"/>
    </row>
    <row r="7" spans="1:19" s="5" customFormat="1">
      <c r="A7" s="267"/>
      <c r="B7" s="262">
        <f t="shared" si="1"/>
        <v>0</v>
      </c>
      <c r="C7" s="268"/>
      <c r="D7" s="268"/>
      <c r="E7" s="268"/>
      <c r="F7" s="268"/>
      <c r="G7" s="298"/>
      <c r="H7" s="304">
        <f t="shared" si="0"/>
        <v>0</v>
      </c>
      <c r="I7" s="267"/>
      <c r="J7" s="268"/>
      <c r="K7" s="268"/>
      <c r="L7" s="268"/>
      <c r="M7" s="269"/>
    </row>
    <row r="8" spans="1:19" s="5" customFormat="1">
      <c r="A8" s="267"/>
      <c r="B8" s="262">
        <f t="shared" si="1"/>
        <v>0</v>
      </c>
      <c r="C8" s="268"/>
      <c r="D8" s="268"/>
      <c r="E8" s="268"/>
      <c r="F8" s="268"/>
      <c r="G8" s="298"/>
      <c r="H8" s="304">
        <f t="shared" si="0"/>
        <v>0</v>
      </c>
      <c r="I8" s="267"/>
      <c r="J8" s="268"/>
      <c r="K8" s="268"/>
      <c r="L8" s="268"/>
      <c r="M8" s="269"/>
    </row>
    <row r="9" spans="1:19" s="5" customFormat="1">
      <c r="A9" s="267"/>
      <c r="B9" s="262">
        <f t="shared" si="1"/>
        <v>0</v>
      </c>
      <c r="C9" s="268"/>
      <c r="D9" s="268"/>
      <c r="E9" s="268"/>
      <c r="F9" s="268"/>
      <c r="G9" s="298"/>
      <c r="H9" s="304">
        <f t="shared" si="0"/>
        <v>0</v>
      </c>
      <c r="I9" s="267"/>
      <c r="J9" s="268"/>
      <c r="K9" s="268"/>
      <c r="L9" s="268"/>
      <c r="M9" s="269"/>
    </row>
    <row r="10" spans="1:19" s="5" customFormat="1">
      <c r="A10" s="267"/>
      <c r="B10" s="262">
        <f t="shared" si="1"/>
        <v>0</v>
      </c>
      <c r="C10" s="268"/>
      <c r="D10" s="268"/>
      <c r="E10" s="268"/>
      <c r="F10" s="268"/>
      <c r="G10" s="298"/>
      <c r="H10" s="304">
        <f t="shared" si="0"/>
        <v>0</v>
      </c>
      <c r="I10" s="267"/>
      <c r="J10" s="268"/>
      <c r="K10" s="268"/>
      <c r="L10" s="268"/>
      <c r="M10" s="269"/>
    </row>
    <row r="11" spans="1:19" s="5" customFormat="1">
      <c r="A11" s="267"/>
      <c r="B11" s="262">
        <f t="shared" si="1"/>
        <v>0</v>
      </c>
      <c r="C11" s="268"/>
      <c r="D11" s="268"/>
      <c r="E11" s="268"/>
      <c r="F11" s="268"/>
      <c r="G11" s="298"/>
      <c r="H11" s="304">
        <f t="shared" si="0"/>
        <v>0</v>
      </c>
      <c r="I11" s="267"/>
      <c r="J11" s="268"/>
      <c r="K11" s="268"/>
      <c r="L11" s="268"/>
      <c r="M11" s="269"/>
    </row>
    <row r="12" spans="1:19" s="5" customFormat="1">
      <c r="A12" s="267"/>
      <c r="B12" s="262">
        <f t="shared" si="1"/>
        <v>0</v>
      </c>
      <c r="C12" s="268"/>
      <c r="D12" s="268"/>
      <c r="E12" s="268"/>
      <c r="F12" s="268"/>
      <c r="G12" s="298"/>
      <c r="H12" s="304">
        <f t="shared" si="0"/>
        <v>0</v>
      </c>
      <c r="I12" s="267"/>
      <c r="J12" s="268"/>
      <c r="K12" s="268"/>
      <c r="L12" s="268"/>
      <c r="M12" s="269"/>
    </row>
    <row r="13" spans="1:19" s="5" customFormat="1">
      <c r="A13" s="267"/>
      <c r="B13" s="262">
        <f t="shared" si="1"/>
        <v>0</v>
      </c>
      <c r="C13" s="268"/>
      <c r="D13" s="268"/>
      <c r="E13" s="268"/>
      <c r="F13" s="268"/>
      <c r="G13" s="298"/>
      <c r="H13" s="304">
        <f t="shared" si="0"/>
        <v>0</v>
      </c>
      <c r="I13" s="267"/>
      <c r="J13" s="268"/>
      <c r="K13" s="268"/>
      <c r="L13" s="268"/>
      <c r="M13" s="269"/>
    </row>
    <row r="14" spans="1:19" s="5" customFormat="1">
      <c r="A14" s="267"/>
      <c r="B14" s="262">
        <f t="shared" si="1"/>
        <v>0</v>
      </c>
      <c r="C14" s="268"/>
      <c r="D14" s="268"/>
      <c r="E14" s="268"/>
      <c r="F14" s="268"/>
      <c r="G14" s="298"/>
      <c r="H14" s="304">
        <f t="shared" si="0"/>
        <v>0</v>
      </c>
      <c r="I14" s="267"/>
      <c r="J14" s="268"/>
      <c r="K14" s="268"/>
      <c r="L14" s="268"/>
      <c r="M14" s="269"/>
    </row>
    <row r="15" spans="1:19" ht="18.75" customHeight="1">
      <c r="A15" s="270" t="s">
        <v>54</v>
      </c>
      <c r="B15" s="262">
        <f t="shared" ref="B15" si="2">SUM(C15:G15)</f>
        <v>38</v>
      </c>
      <c r="C15" s="271">
        <f>SUM(C4:C14)</f>
        <v>8</v>
      </c>
      <c r="D15" s="271">
        <f>SUM(D4:D14)</f>
        <v>16</v>
      </c>
      <c r="E15" s="271">
        <f>SUM(E4:E14)</f>
        <v>0</v>
      </c>
      <c r="F15" s="271">
        <f>SUM(F4:F14)</f>
        <v>9</v>
      </c>
      <c r="G15" s="299">
        <f>SUM(G4:G14)</f>
        <v>5</v>
      </c>
      <c r="H15" s="304">
        <f t="shared" si="0"/>
        <v>24</v>
      </c>
      <c r="I15" s="272">
        <f>SUM(I4:I14)</f>
        <v>2</v>
      </c>
      <c r="J15" s="271">
        <f>SUM(J4:J14)</f>
        <v>10</v>
      </c>
      <c r="K15" s="271">
        <f>SUM(K4:K14)</f>
        <v>0</v>
      </c>
      <c r="L15" s="271">
        <f>SUM(L4:L14)</f>
        <v>7</v>
      </c>
      <c r="M15" s="273">
        <f>SUM(M4:M14)</f>
        <v>5</v>
      </c>
    </row>
    <row r="16" spans="1:19" ht="20.25" customHeight="1">
      <c r="A16" s="270" t="s">
        <v>201</v>
      </c>
      <c r="B16" s="274">
        <v>100</v>
      </c>
      <c r="C16" s="275">
        <f t="shared" ref="C16:H16" si="3">+IFERROR(C15/$B$15,0)*100</f>
        <v>21.052631578947366</v>
      </c>
      <c r="D16" s="275">
        <f t="shared" si="3"/>
        <v>42.105263157894733</v>
      </c>
      <c r="E16" s="275">
        <f t="shared" si="3"/>
        <v>0</v>
      </c>
      <c r="F16" s="275">
        <f t="shared" si="3"/>
        <v>23.684210526315788</v>
      </c>
      <c r="G16" s="300">
        <f t="shared" si="3"/>
        <v>13.157894736842104</v>
      </c>
      <c r="H16" s="296">
        <f t="shared" si="3"/>
        <v>63.157894736842103</v>
      </c>
      <c r="I16" s="276">
        <f>+IFERROR(I15/$H$15,0)*100</f>
        <v>8.3333333333333321</v>
      </c>
      <c r="J16" s="275">
        <f t="shared" ref="J16:M16" si="4">+IFERROR(J15/$H$15,0)*100</f>
        <v>41.666666666666671</v>
      </c>
      <c r="K16" s="275">
        <f t="shared" si="4"/>
        <v>0</v>
      </c>
      <c r="L16" s="275">
        <f t="shared" si="4"/>
        <v>29.166666666666668</v>
      </c>
      <c r="M16" s="309">
        <f t="shared" si="4"/>
        <v>20.833333333333336</v>
      </c>
    </row>
    <row r="17" spans="1:13" ht="33.75" customHeight="1">
      <c r="A17" s="277" t="s">
        <v>202</v>
      </c>
      <c r="B17" s="278">
        <v>38</v>
      </c>
      <c r="C17" s="279">
        <v>8</v>
      </c>
      <c r="D17" s="279">
        <v>16</v>
      </c>
      <c r="E17" s="279">
        <v>0</v>
      </c>
      <c r="F17" s="279">
        <v>9</v>
      </c>
      <c r="G17" s="282">
        <v>5</v>
      </c>
      <c r="H17" s="305">
        <v>24</v>
      </c>
      <c r="I17" s="281">
        <v>2</v>
      </c>
      <c r="J17" s="279">
        <v>10</v>
      </c>
      <c r="K17" s="279">
        <v>0</v>
      </c>
      <c r="L17" s="282">
        <v>7</v>
      </c>
      <c r="M17" s="280">
        <v>5</v>
      </c>
    </row>
    <row r="18" spans="1:13" ht="33.75" customHeight="1">
      <c r="A18" s="283" t="s">
        <v>203</v>
      </c>
      <c r="B18" s="284">
        <v>100</v>
      </c>
      <c r="C18" s="284">
        <v>21.05</v>
      </c>
      <c r="D18" s="284">
        <v>42.1</v>
      </c>
      <c r="E18" s="284">
        <v>0</v>
      </c>
      <c r="F18" s="284">
        <v>23.7</v>
      </c>
      <c r="G18" s="301">
        <v>13.2</v>
      </c>
      <c r="H18" s="306">
        <v>63.2</v>
      </c>
      <c r="I18" s="286">
        <v>5.3</v>
      </c>
      <c r="J18" s="284">
        <v>26.3</v>
      </c>
      <c r="K18" s="284">
        <v>0</v>
      </c>
      <c r="L18" s="284">
        <v>18.399999999999999</v>
      </c>
      <c r="M18" s="285">
        <v>13.2</v>
      </c>
    </row>
    <row r="19" spans="1:13" ht="32.25" customHeight="1">
      <c r="A19" s="287" t="s">
        <v>204</v>
      </c>
      <c r="B19" s="288">
        <f>+B15-B17</f>
        <v>0</v>
      </c>
      <c r="C19" s="288">
        <f t="shared" ref="C19:M19" si="5">+C15-C17</f>
        <v>0</v>
      </c>
      <c r="D19" s="288">
        <f t="shared" si="5"/>
        <v>0</v>
      </c>
      <c r="E19" s="288">
        <f t="shared" si="5"/>
        <v>0</v>
      </c>
      <c r="F19" s="288">
        <f t="shared" si="5"/>
        <v>0</v>
      </c>
      <c r="G19" s="302">
        <f t="shared" si="5"/>
        <v>0</v>
      </c>
      <c r="H19" s="307">
        <f>+H15-H17</f>
        <v>0</v>
      </c>
      <c r="I19" s="290">
        <f t="shared" si="5"/>
        <v>0</v>
      </c>
      <c r="J19" s="288">
        <f t="shared" si="5"/>
        <v>0</v>
      </c>
      <c r="K19" s="288">
        <f t="shared" si="5"/>
        <v>0</v>
      </c>
      <c r="L19" s="288">
        <f t="shared" si="5"/>
        <v>0</v>
      </c>
      <c r="M19" s="289">
        <f t="shared" si="5"/>
        <v>0</v>
      </c>
    </row>
    <row r="20" spans="1:13" ht="39" customHeight="1" thickBot="1">
      <c r="A20" s="291" t="s">
        <v>205</v>
      </c>
      <c r="B20" s="292">
        <f t="shared" ref="B20:L20" si="6">+B16-B18</f>
        <v>0</v>
      </c>
      <c r="C20" s="292">
        <f>+C16-C18</f>
        <v>2.6315789473656537E-3</v>
      </c>
      <c r="D20" s="292">
        <f>+D16-D18</f>
        <v>5.2631578947313074E-3</v>
      </c>
      <c r="E20" s="292">
        <f t="shared" si="6"/>
        <v>0</v>
      </c>
      <c r="F20" s="292">
        <f t="shared" si="6"/>
        <v>-1.5789473684211686E-2</v>
      </c>
      <c r="G20" s="303">
        <f t="shared" si="6"/>
        <v>-4.2105263157894868E-2</v>
      </c>
      <c r="H20" s="308">
        <f>+H16-H18</f>
        <v>-4.2105263157900197E-2</v>
      </c>
      <c r="I20" s="294">
        <f t="shared" si="6"/>
        <v>3.0333333333333323</v>
      </c>
      <c r="J20" s="292">
        <f t="shared" si="6"/>
        <v>15.366666666666671</v>
      </c>
      <c r="K20" s="292">
        <f t="shared" si="6"/>
        <v>0</v>
      </c>
      <c r="L20" s="292">
        <f t="shared" si="6"/>
        <v>10.766666666666669</v>
      </c>
      <c r="M20" s="293">
        <f>+M16-M18</f>
        <v>7.6333333333333364</v>
      </c>
    </row>
    <row r="21" spans="1:13">
      <c r="A21" s="295" t="s">
        <v>206</v>
      </c>
      <c r="B21" s="256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</row>
    <row r="22" spans="1:13">
      <c r="A22" s="256"/>
      <c r="B22" s="256"/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</row>
  </sheetData>
  <mergeCells count="2">
    <mergeCell ref="A1:M1"/>
    <mergeCell ref="H2:M2"/>
  </mergeCells>
  <phoneticPr fontId="2" type="noConversion"/>
  <pageMargins left="0.75" right="0.75" top="0.5" bottom="1" header="0.4921259845" footer="0.4921259845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view="pageBreakPreview" zoomScale="60" zoomScaleNormal="100" workbookViewId="0">
      <selection activeCell="B19" sqref="B19"/>
    </sheetView>
  </sheetViews>
  <sheetFormatPr defaultRowHeight="15.6"/>
  <cols>
    <col min="1" max="2" width="12.59765625" customWidth="1"/>
    <col min="3" max="3" width="11.3984375" customWidth="1"/>
    <col min="4" max="11" width="12.59765625" customWidth="1"/>
  </cols>
  <sheetData>
    <row r="1" spans="1:11" ht="40.5" customHeight="1">
      <c r="A1" s="457" t="s">
        <v>207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</row>
    <row r="2" spans="1:11" ht="16.2" thickBot="1">
      <c r="A2" s="48" t="s">
        <v>135</v>
      </c>
      <c r="B2" s="48"/>
      <c r="C2" s="66"/>
      <c r="D2" s="66"/>
      <c r="E2" s="66"/>
      <c r="F2" s="66"/>
      <c r="G2" s="66"/>
      <c r="H2" s="66"/>
      <c r="I2" s="66"/>
      <c r="J2" s="66"/>
      <c r="K2" s="66"/>
    </row>
    <row r="3" spans="1:11">
      <c r="A3" s="471" t="s">
        <v>136</v>
      </c>
      <c r="B3" s="467" t="s">
        <v>208</v>
      </c>
      <c r="C3" s="473" t="s">
        <v>56</v>
      </c>
      <c r="D3" s="462" t="s">
        <v>209</v>
      </c>
      <c r="E3" s="463"/>
      <c r="F3" s="464"/>
      <c r="G3" s="469" t="s">
        <v>210</v>
      </c>
      <c r="H3" s="473" t="s">
        <v>56</v>
      </c>
      <c r="I3" s="462" t="s">
        <v>211</v>
      </c>
      <c r="J3" s="463"/>
      <c r="K3" s="464"/>
    </row>
    <row r="4" spans="1:11" ht="31.8" thickBot="1">
      <c r="A4" s="472"/>
      <c r="B4" s="468"/>
      <c r="C4" s="474"/>
      <c r="D4" s="114" t="s">
        <v>141</v>
      </c>
      <c r="E4" s="114" t="s">
        <v>142</v>
      </c>
      <c r="F4" s="115" t="s">
        <v>143</v>
      </c>
      <c r="G4" s="470"/>
      <c r="H4" s="474"/>
      <c r="I4" s="114" t="s">
        <v>141</v>
      </c>
      <c r="J4" s="114" t="s">
        <v>142</v>
      </c>
      <c r="K4" s="115" t="s">
        <v>143</v>
      </c>
    </row>
    <row r="5" spans="1:11">
      <c r="A5" s="222" t="s">
        <v>300</v>
      </c>
      <c r="B5" s="216">
        <v>3</v>
      </c>
      <c r="C5" s="113">
        <v>1</v>
      </c>
      <c r="D5" s="113">
        <v>15</v>
      </c>
      <c r="E5" s="113"/>
      <c r="F5" s="217"/>
      <c r="G5" s="216">
        <v>5</v>
      </c>
      <c r="H5" s="113">
        <v>2</v>
      </c>
      <c r="I5" s="113">
        <v>34</v>
      </c>
      <c r="J5" s="113"/>
      <c r="K5" s="217"/>
    </row>
    <row r="6" spans="1:11">
      <c r="A6" s="223"/>
      <c r="B6" s="218"/>
      <c r="C6" s="67"/>
      <c r="D6" s="67"/>
      <c r="E6" s="67"/>
      <c r="F6" s="219"/>
      <c r="G6" s="218"/>
      <c r="H6" s="67"/>
      <c r="I6" s="67"/>
      <c r="J6" s="67"/>
      <c r="K6" s="219"/>
    </row>
    <row r="7" spans="1:11">
      <c r="A7" s="223"/>
      <c r="B7" s="218"/>
      <c r="C7" s="67"/>
      <c r="D7" s="67"/>
      <c r="E7" s="67"/>
      <c r="F7" s="219"/>
      <c r="G7" s="218"/>
      <c r="H7" s="67"/>
      <c r="I7" s="67"/>
      <c r="J7" s="67"/>
      <c r="K7" s="219"/>
    </row>
    <row r="8" spans="1:11">
      <c r="A8" s="224"/>
      <c r="B8" s="220"/>
      <c r="C8" s="44"/>
      <c r="D8" s="44"/>
      <c r="E8" s="44"/>
      <c r="F8" s="221"/>
      <c r="G8" s="220"/>
      <c r="H8" s="44"/>
      <c r="I8" s="44"/>
      <c r="J8" s="44"/>
      <c r="K8" s="221"/>
    </row>
    <row r="9" spans="1:11">
      <c r="A9" s="224"/>
      <c r="B9" s="220"/>
      <c r="C9" s="44"/>
      <c r="D9" s="44"/>
      <c r="E9" s="44"/>
      <c r="F9" s="221"/>
      <c r="G9" s="220"/>
      <c r="H9" s="44"/>
      <c r="I9" s="44"/>
      <c r="J9" s="44"/>
      <c r="K9" s="221"/>
    </row>
    <row r="10" spans="1:11" ht="16.2" thickBot="1">
      <c r="A10" s="225"/>
      <c r="B10" s="226"/>
      <c r="C10" s="227"/>
      <c r="D10" s="227"/>
      <c r="E10" s="227"/>
      <c r="F10" s="228"/>
      <c r="G10" s="230"/>
      <c r="H10" s="231"/>
      <c r="I10" s="231"/>
      <c r="J10" s="231"/>
      <c r="K10" s="232"/>
    </row>
    <row r="11" spans="1:11" ht="18" customHeight="1" thickBot="1">
      <c r="A11" s="229" t="s">
        <v>54</v>
      </c>
      <c r="B11" s="203">
        <f>SUM(B5:B10)</f>
        <v>3</v>
      </c>
      <c r="C11" s="200">
        <f>SUM(C5:C10)</f>
        <v>1</v>
      </c>
      <c r="D11" s="200">
        <f>SUM(D5:D10)</f>
        <v>15</v>
      </c>
      <c r="E11" s="200">
        <f t="shared" ref="E11:K11" si="0">SUM(E5:E10)</f>
        <v>0</v>
      </c>
      <c r="F11" s="201">
        <f t="shared" si="0"/>
        <v>0</v>
      </c>
      <c r="G11" s="199">
        <f t="shared" ref="G11" si="1">SUM(G5:G10)</f>
        <v>5</v>
      </c>
      <c r="H11" s="200">
        <f t="shared" si="0"/>
        <v>2</v>
      </c>
      <c r="I11" s="200">
        <f t="shared" si="0"/>
        <v>34</v>
      </c>
      <c r="J11" s="200">
        <f t="shared" si="0"/>
        <v>0</v>
      </c>
      <c r="K11" s="201">
        <f t="shared" si="0"/>
        <v>0</v>
      </c>
    </row>
    <row r="12" spans="1:11">
      <c r="A12" s="58"/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ht="16.2" thickBot="1">
      <c r="A13" s="255" t="s">
        <v>144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>
      <c r="A14" s="458" t="s">
        <v>136</v>
      </c>
      <c r="B14" s="467" t="s">
        <v>208</v>
      </c>
      <c r="C14" s="460" t="s">
        <v>208</v>
      </c>
      <c r="D14" s="462" t="s">
        <v>209</v>
      </c>
      <c r="E14" s="463"/>
      <c r="F14" s="464"/>
      <c r="G14" s="469" t="s">
        <v>210</v>
      </c>
      <c r="H14" s="465" t="s">
        <v>210</v>
      </c>
      <c r="I14" s="462" t="s">
        <v>211</v>
      </c>
      <c r="J14" s="463"/>
      <c r="K14" s="464"/>
    </row>
    <row r="15" spans="1:11" ht="31.8" thickBot="1">
      <c r="A15" s="459"/>
      <c r="B15" s="468"/>
      <c r="C15" s="461"/>
      <c r="D15" s="114" t="s">
        <v>141</v>
      </c>
      <c r="E15" s="114" t="s">
        <v>142</v>
      </c>
      <c r="F15" s="115" t="s">
        <v>143</v>
      </c>
      <c r="G15" s="470"/>
      <c r="H15" s="466"/>
      <c r="I15" s="114" t="s">
        <v>141</v>
      </c>
      <c r="J15" s="114" t="s">
        <v>142</v>
      </c>
      <c r="K15" s="115" t="s">
        <v>143</v>
      </c>
    </row>
    <row r="16" spans="1:11">
      <c r="A16" s="222" t="s">
        <v>300</v>
      </c>
      <c r="B16" s="216">
        <v>12</v>
      </c>
      <c r="C16" s="113">
        <v>7</v>
      </c>
      <c r="D16" s="113">
        <v>96</v>
      </c>
      <c r="E16" s="113"/>
      <c r="F16" s="217"/>
      <c r="G16" s="216">
        <v>6</v>
      </c>
      <c r="H16" s="113">
        <v>4</v>
      </c>
      <c r="I16" s="113">
        <v>30</v>
      </c>
      <c r="J16" s="113"/>
      <c r="K16" s="217"/>
    </row>
    <row r="17" spans="1:11">
      <c r="A17" s="234"/>
      <c r="B17" s="235"/>
      <c r="C17" s="117"/>
      <c r="D17" s="116"/>
      <c r="E17" s="116"/>
      <c r="F17" s="233"/>
      <c r="G17" s="235"/>
      <c r="H17" s="69"/>
      <c r="I17" s="116"/>
      <c r="J17" s="116"/>
      <c r="K17" s="233"/>
    </row>
    <row r="18" spans="1:11">
      <c r="A18" s="223"/>
      <c r="B18" s="218"/>
      <c r="C18" s="68"/>
      <c r="D18" s="67"/>
      <c r="E18" s="67"/>
      <c r="F18" s="219"/>
      <c r="G18" s="218"/>
      <c r="H18" s="67"/>
      <c r="I18" s="67"/>
      <c r="J18" s="67"/>
      <c r="K18" s="219"/>
    </row>
    <row r="19" spans="1:11">
      <c r="A19" s="224"/>
      <c r="B19" s="220"/>
      <c r="C19" s="44"/>
      <c r="D19" s="44"/>
      <c r="E19" s="44"/>
      <c r="F19" s="221"/>
      <c r="G19" s="220"/>
      <c r="H19" s="44"/>
      <c r="I19" s="44"/>
      <c r="J19" s="44"/>
      <c r="K19" s="221"/>
    </row>
    <row r="20" spans="1:11">
      <c r="A20" s="224"/>
      <c r="B20" s="220"/>
      <c r="C20" s="44"/>
      <c r="D20" s="44"/>
      <c r="E20" s="44"/>
      <c r="F20" s="221"/>
      <c r="G20" s="220"/>
      <c r="H20" s="44"/>
      <c r="I20" s="44"/>
      <c r="J20" s="44"/>
      <c r="K20" s="221"/>
    </row>
    <row r="21" spans="1:11" ht="16.2" thickBot="1">
      <c r="A21" s="225"/>
      <c r="B21" s="226"/>
      <c r="C21" s="227"/>
      <c r="D21" s="227"/>
      <c r="E21" s="227"/>
      <c r="F21" s="228"/>
      <c r="G21" s="226"/>
      <c r="H21" s="227"/>
      <c r="I21" s="227"/>
      <c r="J21" s="227"/>
      <c r="K21" s="228"/>
    </row>
    <row r="22" spans="1:11" ht="16.2" thickBot="1">
      <c r="A22" s="229" t="s">
        <v>54</v>
      </c>
      <c r="B22" s="203">
        <f>SUM(B16:B21)</f>
        <v>12</v>
      </c>
      <c r="C22" s="200">
        <f>SUM(C16:C21)</f>
        <v>7</v>
      </c>
      <c r="D22" s="200">
        <f t="shared" ref="D22:K22" si="2">SUM(D16:D21)</f>
        <v>96</v>
      </c>
      <c r="E22" s="200">
        <f t="shared" si="2"/>
        <v>0</v>
      </c>
      <c r="F22" s="201">
        <f t="shared" si="2"/>
        <v>0</v>
      </c>
      <c r="G22" s="203">
        <f t="shared" ref="G22" si="3">SUM(G16:G21)</f>
        <v>6</v>
      </c>
      <c r="H22" s="200">
        <f t="shared" si="2"/>
        <v>4</v>
      </c>
      <c r="I22" s="200">
        <f t="shared" si="2"/>
        <v>30</v>
      </c>
      <c r="J22" s="200">
        <f t="shared" si="2"/>
        <v>0</v>
      </c>
      <c r="K22" s="201">
        <f t="shared" si="2"/>
        <v>0</v>
      </c>
    </row>
    <row r="23" spans="1:11" ht="16.2" thickBot="1">
      <c r="A23" s="60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18.75" customHeight="1">
      <c r="A24" s="236" t="s">
        <v>212</v>
      </c>
      <c r="B24" s="214">
        <f t="shared" ref="B24" si="4">+B11-B22</f>
        <v>-9</v>
      </c>
      <c r="C24" s="204">
        <f t="shared" ref="C24:K24" si="5">+C11-C22</f>
        <v>-6</v>
      </c>
      <c r="D24" s="204">
        <f t="shared" si="5"/>
        <v>-81</v>
      </c>
      <c r="E24" s="204">
        <f t="shared" si="5"/>
        <v>0</v>
      </c>
      <c r="F24" s="205">
        <f t="shared" si="5"/>
        <v>0</v>
      </c>
      <c r="G24" s="214">
        <f t="shared" ref="G24" si="6">+G11-G22</f>
        <v>-1</v>
      </c>
      <c r="H24" s="204">
        <f t="shared" si="5"/>
        <v>-2</v>
      </c>
      <c r="I24" s="204">
        <f t="shared" si="5"/>
        <v>4</v>
      </c>
      <c r="J24" s="204">
        <f t="shared" si="5"/>
        <v>0</v>
      </c>
      <c r="K24" s="205">
        <f t="shared" si="5"/>
        <v>0</v>
      </c>
    </row>
    <row r="25" spans="1:11" ht="20.25" customHeight="1" thickBot="1">
      <c r="A25" s="237" t="s">
        <v>213</v>
      </c>
      <c r="B25" s="215">
        <f t="shared" ref="B25" si="7">+IFERROR(B24/B22,0)*100</f>
        <v>-75</v>
      </c>
      <c r="C25" s="206">
        <f t="shared" ref="C25:K25" si="8">+IFERROR(C24/C22,0)*100</f>
        <v>-85.714285714285708</v>
      </c>
      <c r="D25" s="206">
        <f t="shared" si="8"/>
        <v>-84.375</v>
      </c>
      <c r="E25" s="206">
        <f t="shared" si="8"/>
        <v>0</v>
      </c>
      <c r="F25" s="207">
        <f t="shared" si="8"/>
        <v>0</v>
      </c>
      <c r="G25" s="215">
        <f t="shared" ref="G25" si="9">+IFERROR(G24/G22,0)*100</f>
        <v>-16.666666666666664</v>
      </c>
      <c r="H25" s="206">
        <f t="shared" si="8"/>
        <v>-50</v>
      </c>
      <c r="I25" s="206">
        <f t="shared" si="8"/>
        <v>13.333333333333334</v>
      </c>
      <c r="J25" s="206">
        <f t="shared" si="8"/>
        <v>0</v>
      </c>
      <c r="K25" s="207">
        <f t="shared" si="8"/>
        <v>0</v>
      </c>
    </row>
    <row r="26" spans="1:11">
      <c r="J26" s="16"/>
      <c r="K26" s="16"/>
    </row>
  </sheetData>
  <mergeCells count="15">
    <mergeCell ref="A1:K1"/>
    <mergeCell ref="A14:A15"/>
    <mergeCell ref="C14:C15"/>
    <mergeCell ref="D14:F14"/>
    <mergeCell ref="H14:H15"/>
    <mergeCell ref="I14:K14"/>
    <mergeCell ref="B14:B15"/>
    <mergeCell ref="G14:G15"/>
    <mergeCell ref="I3:K3"/>
    <mergeCell ref="A3:A4"/>
    <mergeCell ref="C3:C4"/>
    <mergeCell ref="D3:F3"/>
    <mergeCell ref="H3:H4"/>
    <mergeCell ref="B3:B4"/>
    <mergeCell ref="G3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BreakPreview" zoomScale="70" zoomScaleNormal="100" zoomScaleSheetLayoutView="70" workbookViewId="0">
      <selection activeCell="F7" sqref="F7"/>
    </sheetView>
  </sheetViews>
  <sheetFormatPr defaultRowHeight="15.6"/>
  <cols>
    <col min="1" max="1" width="12.59765625" customWidth="1"/>
    <col min="2" max="2" width="12.3984375" customWidth="1"/>
    <col min="3" max="3" width="10" customWidth="1"/>
    <col min="4" max="4" width="9.8984375" customWidth="1"/>
    <col min="5" max="5" width="8.5" customWidth="1"/>
    <col min="6" max="6" width="13" customWidth="1"/>
    <col min="7" max="7" width="9.8984375" customWidth="1"/>
    <col min="8" max="8" width="10.5" customWidth="1"/>
    <col min="9" max="9" width="9.69921875" customWidth="1"/>
    <col min="10" max="10" width="13.5" customWidth="1"/>
    <col min="11" max="11" width="11.3984375" customWidth="1"/>
  </cols>
  <sheetData>
    <row r="1" spans="1:12" ht="45" customHeight="1">
      <c r="A1" s="421" t="s">
        <v>214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</row>
    <row r="2" spans="1:12" ht="107.25" customHeight="1">
      <c r="A2" s="39" t="s">
        <v>215</v>
      </c>
      <c r="B2" s="39" t="s">
        <v>216</v>
      </c>
      <c r="C2" s="39" t="s">
        <v>217</v>
      </c>
      <c r="D2" s="39" t="s">
        <v>218</v>
      </c>
      <c r="E2" s="39" t="s">
        <v>217</v>
      </c>
      <c r="F2" s="39" t="s">
        <v>219</v>
      </c>
      <c r="G2" s="39" t="s">
        <v>56</v>
      </c>
      <c r="H2" s="39" t="s">
        <v>220</v>
      </c>
      <c r="I2" s="39" t="s">
        <v>56</v>
      </c>
      <c r="J2" s="39" t="s">
        <v>221</v>
      </c>
      <c r="K2" s="39" t="s">
        <v>56</v>
      </c>
      <c r="L2" s="1"/>
    </row>
    <row r="3" spans="1:12" ht="21" customHeight="1">
      <c r="A3" s="45" t="s">
        <v>222</v>
      </c>
      <c r="B3" s="2">
        <v>387</v>
      </c>
      <c r="C3" s="2">
        <v>2</v>
      </c>
      <c r="D3" s="2">
        <v>385</v>
      </c>
      <c r="E3" s="2">
        <v>165</v>
      </c>
      <c r="F3" s="2">
        <v>87</v>
      </c>
      <c r="G3" s="2">
        <v>48</v>
      </c>
      <c r="H3" s="2">
        <v>41</v>
      </c>
      <c r="I3" s="2">
        <v>24</v>
      </c>
      <c r="J3" s="2">
        <v>50</v>
      </c>
      <c r="K3" s="2">
        <v>27</v>
      </c>
    </row>
    <row r="4" spans="1:12" ht="24.75" customHeight="1">
      <c r="A4" s="45" t="s">
        <v>223</v>
      </c>
      <c r="B4" s="2">
        <v>289</v>
      </c>
      <c r="C4" s="2">
        <v>1</v>
      </c>
      <c r="D4" s="2">
        <v>287</v>
      </c>
      <c r="E4" s="2">
        <v>148</v>
      </c>
      <c r="F4" s="2">
        <v>49</v>
      </c>
      <c r="G4" s="2">
        <v>27</v>
      </c>
      <c r="H4" s="2">
        <v>0</v>
      </c>
      <c r="I4" s="2">
        <v>0</v>
      </c>
      <c r="J4" s="2">
        <v>21</v>
      </c>
      <c r="K4" s="2">
        <v>12</v>
      </c>
    </row>
    <row r="5" spans="1:12" ht="19.5" customHeight="1">
      <c r="A5" s="45" t="s">
        <v>224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 ht="21" customHeight="1">
      <c r="A6" s="45" t="s">
        <v>225</v>
      </c>
      <c r="B6" s="2">
        <v>82</v>
      </c>
      <c r="C6" s="2">
        <v>37</v>
      </c>
      <c r="D6" s="2">
        <v>82</v>
      </c>
      <c r="E6" s="2">
        <v>45</v>
      </c>
      <c r="F6" s="2"/>
      <c r="G6" s="2"/>
      <c r="H6" s="2"/>
      <c r="I6" s="2"/>
      <c r="J6" s="2"/>
      <c r="K6" s="2"/>
    </row>
    <row r="7" spans="1:12" ht="18.75" customHeight="1">
      <c r="A7" s="132" t="s">
        <v>54</v>
      </c>
      <c r="B7" s="50">
        <f>SUM(B3:B6)</f>
        <v>758</v>
      </c>
      <c r="C7" s="50">
        <f t="shared" ref="C7:E7" si="0">SUM(C3:C6)</f>
        <v>40</v>
      </c>
      <c r="D7" s="50">
        <f t="shared" si="0"/>
        <v>754</v>
      </c>
      <c r="E7" s="50">
        <f t="shared" si="0"/>
        <v>358</v>
      </c>
      <c r="F7" s="50">
        <f>SUM(F3:F6)</f>
        <v>136</v>
      </c>
      <c r="G7" s="50"/>
      <c r="H7" s="50">
        <f>SUM(H3:H6)</f>
        <v>41</v>
      </c>
      <c r="I7" s="50"/>
      <c r="J7" s="50"/>
      <c r="K7" s="50">
        <f>SUM(K3:K6)</f>
        <v>39</v>
      </c>
    </row>
    <row r="8" spans="1:12">
      <c r="H8" s="16"/>
      <c r="I8" s="16"/>
      <c r="J8" s="16"/>
      <c r="K8" s="16"/>
    </row>
    <row r="9" spans="1:12">
      <c r="A9" s="16"/>
    </row>
  </sheetData>
  <mergeCells count="1">
    <mergeCell ref="A1:K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70" zoomScaleNormal="100" zoomScaleSheetLayoutView="70" workbookViewId="0">
      <selection activeCell="C23" sqref="C23"/>
    </sheetView>
  </sheetViews>
  <sheetFormatPr defaultRowHeight="15.6"/>
  <cols>
    <col min="1" max="2" width="10.59765625" customWidth="1"/>
    <col min="3" max="3" width="12" customWidth="1"/>
    <col min="4" max="11" width="10.59765625" customWidth="1"/>
  </cols>
  <sheetData>
    <row r="1" spans="1:11" ht="32.25" customHeight="1">
      <c r="A1" s="475" t="s">
        <v>226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</row>
    <row r="2" spans="1:11" ht="17.25" customHeight="1" thickBot="1">
      <c r="A2" s="71" t="s">
        <v>227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81.75" customHeight="1" thickBot="1">
      <c r="A3" s="122" t="s">
        <v>228</v>
      </c>
      <c r="B3" s="123" t="s">
        <v>229</v>
      </c>
      <c r="C3" s="123" t="s">
        <v>230</v>
      </c>
      <c r="D3" s="124" t="s">
        <v>231</v>
      </c>
      <c r="E3" s="123" t="s">
        <v>232</v>
      </c>
      <c r="F3" s="123" t="s">
        <v>233</v>
      </c>
      <c r="G3" s="123" t="s">
        <v>234</v>
      </c>
      <c r="H3" s="123" t="s">
        <v>235</v>
      </c>
      <c r="I3" s="123" t="s">
        <v>236</v>
      </c>
      <c r="J3" s="125" t="s">
        <v>182</v>
      </c>
      <c r="K3" s="126" t="s">
        <v>54</v>
      </c>
    </row>
    <row r="4" spans="1:11">
      <c r="A4" s="72" t="s">
        <v>300</v>
      </c>
      <c r="B4" s="72">
        <v>10</v>
      </c>
      <c r="C4" s="72">
        <v>4</v>
      </c>
      <c r="D4" s="72">
        <v>8</v>
      </c>
      <c r="E4" s="72">
        <v>2</v>
      </c>
      <c r="F4" s="72">
        <v>1</v>
      </c>
      <c r="G4" s="72">
        <v>0</v>
      </c>
      <c r="H4" s="72">
        <v>12</v>
      </c>
      <c r="I4" s="72">
        <v>0</v>
      </c>
      <c r="J4" s="72">
        <v>91</v>
      </c>
      <c r="K4" s="72">
        <v>128</v>
      </c>
    </row>
    <row r="5" spans="1:1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</row>
    <row r="9" spans="1:11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</row>
    <row r="10" spans="1:11">
      <c r="A10" s="50" t="s">
        <v>54</v>
      </c>
      <c r="B10" s="50">
        <f>SUM(B4:B9)</f>
        <v>10</v>
      </c>
      <c r="C10" s="50">
        <f t="shared" ref="C10:J10" si="0">SUM(C4:C9)</f>
        <v>4</v>
      </c>
      <c r="D10" s="50">
        <f t="shared" si="0"/>
        <v>8</v>
      </c>
      <c r="E10" s="50">
        <f t="shared" si="0"/>
        <v>2</v>
      </c>
      <c r="F10" s="50">
        <f t="shared" si="0"/>
        <v>1</v>
      </c>
      <c r="G10" s="50">
        <f t="shared" si="0"/>
        <v>0</v>
      </c>
      <c r="H10" s="50">
        <f t="shared" si="0"/>
        <v>12</v>
      </c>
      <c r="I10" s="50">
        <f t="shared" si="0"/>
        <v>0</v>
      </c>
      <c r="J10" s="50">
        <f t="shared" si="0"/>
        <v>91</v>
      </c>
      <c r="K10" s="50">
        <f>SUM(K4:K9)</f>
        <v>128</v>
      </c>
    </row>
    <row r="11" spans="1:11" ht="9.75" customHeight="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</row>
    <row r="12" spans="1:11" ht="16.2" thickBot="1">
      <c r="A12" s="71" t="s">
        <v>237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78.599999999999994" thickBot="1">
      <c r="A13" s="122" t="s">
        <v>228</v>
      </c>
      <c r="B13" s="123" t="s">
        <v>229</v>
      </c>
      <c r="C13" s="123" t="s">
        <v>230</v>
      </c>
      <c r="D13" s="124" t="s">
        <v>231</v>
      </c>
      <c r="E13" s="123" t="s">
        <v>232</v>
      </c>
      <c r="F13" s="123" t="s">
        <v>233</v>
      </c>
      <c r="G13" s="123" t="s">
        <v>234</v>
      </c>
      <c r="H13" s="123" t="s">
        <v>235</v>
      </c>
      <c r="I13" s="123" t="s">
        <v>236</v>
      </c>
      <c r="J13" s="125" t="s">
        <v>182</v>
      </c>
      <c r="K13" s="126" t="s">
        <v>54</v>
      </c>
    </row>
    <row r="14" spans="1:11">
      <c r="A14" s="72" t="s">
        <v>300</v>
      </c>
      <c r="B14" s="72">
        <v>18</v>
      </c>
      <c r="C14" s="72">
        <v>29</v>
      </c>
      <c r="D14" s="72">
        <v>11</v>
      </c>
      <c r="E14" s="72">
        <v>0</v>
      </c>
      <c r="F14" s="72">
        <v>0</v>
      </c>
      <c r="G14" s="72">
        <v>0</v>
      </c>
      <c r="H14" s="72">
        <v>5</v>
      </c>
      <c r="I14" s="72">
        <v>0</v>
      </c>
      <c r="J14" s="72">
        <v>105</v>
      </c>
      <c r="K14" s="72">
        <v>168</v>
      </c>
    </row>
    <row r="15" spans="1:11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</row>
    <row r="16" spans="1:11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</row>
    <row r="17" spans="1:11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</row>
    <row r="18" spans="1:1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</row>
    <row r="19" spans="1:11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>
      <c r="A20" s="50" t="s">
        <v>54</v>
      </c>
      <c r="B20" s="50">
        <f>SUM(B14:B19)</f>
        <v>18</v>
      </c>
      <c r="C20" s="50">
        <f t="shared" ref="C20:K20" si="1">SUM(C14:C19)</f>
        <v>29</v>
      </c>
      <c r="D20" s="50">
        <f t="shared" si="1"/>
        <v>11</v>
      </c>
      <c r="E20" s="50">
        <f t="shared" si="1"/>
        <v>0</v>
      </c>
      <c r="F20" s="50">
        <f t="shared" si="1"/>
        <v>0</v>
      </c>
      <c r="G20" s="50">
        <f t="shared" si="1"/>
        <v>0</v>
      </c>
      <c r="H20" s="50">
        <f t="shared" si="1"/>
        <v>5</v>
      </c>
      <c r="I20" s="50">
        <f t="shared" si="1"/>
        <v>0</v>
      </c>
      <c r="J20" s="50">
        <f t="shared" si="1"/>
        <v>105</v>
      </c>
      <c r="K20" s="50">
        <f t="shared" si="1"/>
        <v>168</v>
      </c>
    </row>
    <row r="21" spans="1:11" ht="6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7.25" customHeight="1">
      <c r="A22" s="50" t="s">
        <v>145</v>
      </c>
      <c r="B22" s="50">
        <f>+B10-B20</f>
        <v>-8</v>
      </c>
      <c r="C22" s="50">
        <f t="shared" ref="C22:K22" si="2">+C10-C20</f>
        <v>-25</v>
      </c>
      <c r="D22" s="50">
        <f t="shared" si="2"/>
        <v>-3</v>
      </c>
      <c r="E22" s="50">
        <f t="shared" si="2"/>
        <v>2</v>
      </c>
      <c r="F22" s="50">
        <f t="shared" si="2"/>
        <v>1</v>
      </c>
      <c r="G22" s="50">
        <f t="shared" si="2"/>
        <v>0</v>
      </c>
      <c r="H22" s="50">
        <f t="shared" si="2"/>
        <v>7</v>
      </c>
      <c r="I22" s="50">
        <f t="shared" si="2"/>
        <v>0</v>
      </c>
      <c r="J22" s="50">
        <f t="shared" si="2"/>
        <v>-14</v>
      </c>
      <c r="K22" s="50">
        <f t="shared" si="2"/>
        <v>-40</v>
      </c>
    </row>
    <row r="23" spans="1:11" ht="18" customHeight="1">
      <c r="A23" s="73" t="s">
        <v>238</v>
      </c>
      <c r="B23" s="137">
        <f t="shared" ref="B23:K23" si="3">+IFERROR(B22/B20,0)*100</f>
        <v>-44.444444444444443</v>
      </c>
      <c r="C23" s="137">
        <f t="shared" si="3"/>
        <v>-86.206896551724128</v>
      </c>
      <c r="D23" s="137">
        <f t="shared" si="3"/>
        <v>-27.27272727272727</v>
      </c>
      <c r="E23" s="137">
        <f t="shared" si="3"/>
        <v>0</v>
      </c>
      <c r="F23" s="137">
        <f t="shared" si="3"/>
        <v>0</v>
      </c>
      <c r="G23" s="137">
        <f t="shared" si="3"/>
        <v>0</v>
      </c>
      <c r="H23" s="137"/>
      <c r="I23" s="137"/>
      <c r="J23" s="137">
        <f t="shared" si="3"/>
        <v>-13.333333333333334</v>
      </c>
      <c r="K23" s="137">
        <f t="shared" si="3"/>
        <v>-23.809523809523807</v>
      </c>
    </row>
    <row r="24" spans="1:11">
      <c r="J24" s="16"/>
      <c r="K24" s="16"/>
    </row>
  </sheetData>
  <mergeCells count="1">
    <mergeCell ref="A1:K1"/>
  </mergeCells>
  <pageMargins left="0.75" right="0.75" top="1" bottom="1" header="0.4921259845" footer="0.4921259845"/>
  <pageSetup paperSize="9" scale="94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Normal="100" zoomScaleSheetLayoutView="100" workbookViewId="0">
      <pane xSplit="18840" topLeftCell="O1"/>
      <selection activeCell="F28" sqref="F28"/>
      <selection pane="topRight" activeCell="E4" sqref="E4"/>
    </sheetView>
  </sheetViews>
  <sheetFormatPr defaultRowHeight="15.6"/>
  <cols>
    <col min="1" max="1" width="22.5" customWidth="1"/>
    <col min="2" max="4" width="12.59765625" customWidth="1"/>
  </cols>
  <sheetData>
    <row r="1" spans="1:11" ht="38.25" customHeight="1">
      <c r="A1" s="477" t="s">
        <v>239</v>
      </c>
      <c r="B1" s="477"/>
      <c r="C1" s="477"/>
      <c r="D1" s="477"/>
      <c r="E1" s="21"/>
      <c r="F1" s="21"/>
      <c r="G1" s="21"/>
      <c r="H1" s="21"/>
      <c r="I1" s="21"/>
    </row>
    <row r="2" spans="1:11" ht="18" thickBot="1">
      <c r="A2" s="48" t="s">
        <v>227</v>
      </c>
      <c r="B2" s="21"/>
      <c r="C2" s="21"/>
      <c r="D2" s="21"/>
      <c r="E2" s="21"/>
      <c r="F2" s="21"/>
      <c r="G2" s="21"/>
      <c r="H2" s="21"/>
      <c r="I2" s="21"/>
    </row>
    <row r="3" spans="1:11" ht="16.2" thickBot="1">
      <c r="A3" s="127" t="s">
        <v>240</v>
      </c>
      <c r="B3" s="89" t="s">
        <v>278</v>
      </c>
      <c r="C3" s="89" t="s">
        <v>241</v>
      </c>
      <c r="D3" s="119" t="s">
        <v>279</v>
      </c>
      <c r="E3" s="10"/>
      <c r="F3" s="10"/>
      <c r="G3" s="10"/>
      <c r="H3" s="41"/>
      <c r="I3" s="41"/>
      <c r="K3" s="7"/>
    </row>
    <row r="4" spans="1:11">
      <c r="A4" s="76"/>
      <c r="B4" s="76"/>
      <c r="C4" s="76"/>
      <c r="D4" s="76"/>
      <c r="E4" s="7"/>
      <c r="F4" s="7"/>
      <c r="G4" s="7"/>
      <c r="H4" s="7"/>
      <c r="I4" s="7"/>
      <c r="K4" s="7"/>
    </row>
    <row r="5" spans="1:11">
      <c r="A5" s="2"/>
      <c r="B5" s="2"/>
      <c r="C5" s="2"/>
      <c r="D5" s="2"/>
      <c r="E5" s="7"/>
      <c r="F5" s="7"/>
      <c r="G5" s="7"/>
      <c r="H5" s="7"/>
      <c r="I5" s="7"/>
      <c r="K5" s="8"/>
    </row>
    <row r="6" spans="1:11">
      <c r="A6" s="2"/>
      <c r="B6" s="2"/>
      <c r="C6" s="2"/>
      <c r="D6" s="2"/>
      <c r="E6" s="7"/>
      <c r="F6" s="7"/>
      <c r="G6" s="7"/>
      <c r="H6" s="7"/>
      <c r="I6" s="7"/>
      <c r="K6" s="8"/>
    </row>
    <row r="7" spans="1:11">
      <c r="A7" s="2"/>
      <c r="B7" s="2"/>
      <c r="C7" s="2"/>
      <c r="D7" s="2"/>
      <c r="E7" s="7"/>
      <c r="F7" s="7"/>
      <c r="G7" s="7"/>
      <c r="H7" s="7"/>
      <c r="I7" s="7"/>
      <c r="K7" s="8"/>
    </row>
    <row r="8" spans="1:11">
      <c r="A8" s="2"/>
      <c r="B8" s="2"/>
      <c r="C8" s="2"/>
      <c r="D8" s="2"/>
      <c r="E8" s="7"/>
      <c r="F8" s="7"/>
      <c r="G8" s="7"/>
      <c r="H8" s="7"/>
      <c r="I8" s="7"/>
      <c r="K8" s="8"/>
    </row>
    <row r="9" spans="1:11">
      <c r="A9" s="2"/>
      <c r="B9" s="2"/>
      <c r="C9" s="2"/>
      <c r="D9" s="2"/>
      <c r="E9" s="7"/>
      <c r="F9" s="7"/>
      <c r="G9" s="7"/>
      <c r="H9" s="7"/>
      <c r="I9" s="7"/>
      <c r="K9" s="8"/>
    </row>
    <row r="10" spans="1:11">
      <c r="A10" s="50" t="s">
        <v>54</v>
      </c>
      <c r="B10" s="50">
        <f>SUM(B4:B9)</f>
        <v>0</v>
      </c>
      <c r="C10" s="50">
        <f>SUM(C4:C9)</f>
        <v>0</v>
      </c>
      <c r="D10" s="50">
        <f>SUM(D4:D9)</f>
        <v>0</v>
      </c>
      <c r="E10" s="7"/>
      <c r="F10" s="7"/>
      <c r="G10" s="7"/>
      <c r="H10" s="7"/>
      <c r="I10" s="7"/>
      <c r="K10" s="8"/>
    </row>
    <row r="11" spans="1:11">
      <c r="A11" s="7"/>
      <c r="B11" s="7"/>
      <c r="C11" s="7"/>
      <c r="D11" s="7"/>
      <c r="E11" s="7"/>
      <c r="F11" s="7"/>
      <c r="G11" s="7"/>
      <c r="H11" s="7"/>
      <c r="I11" s="7"/>
      <c r="K11" s="8"/>
    </row>
    <row r="12" spans="1:11" ht="16.2" thickBot="1">
      <c r="A12" s="48" t="s">
        <v>237</v>
      </c>
      <c r="B12" s="7"/>
      <c r="C12" s="7"/>
      <c r="D12" s="7"/>
      <c r="E12" s="7"/>
      <c r="F12" s="7"/>
      <c r="G12" s="7"/>
      <c r="H12" s="7"/>
      <c r="I12" s="7"/>
      <c r="K12" s="8"/>
    </row>
    <row r="13" spans="1:11" ht="16.2" thickBot="1">
      <c r="A13" s="127" t="s">
        <v>240</v>
      </c>
      <c r="B13" s="89" t="s">
        <v>241</v>
      </c>
      <c r="C13" s="89" t="s">
        <v>242</v>
      </c>
      <c r="D13" s="119" t="s">
        <v>243</v>
      </c>
      <c r="E13" s="7"/>
      <c r="F13" s="7"/>
      <c r="G13" s="7"/>
      <c r="H13" s="7"/>
      <c r="I13" s="7"/>
      <c r="K13" s="8"/>
    </row>
    <row r="14" spans="1:11">
      <c r="A14" s="76"/>
      <c r="B14" s="76"/>
      <c r="C14" s="76"/>
      <c r="D14" s="76"/>
      <c r="E14" s="7"/>
      <c r="F14" s="7"/>
      <c r="G14" s="7"/>
      <c r="H14" s="7"/>
      <c r="I14" s="7"/>
      <c r="K14" s="8"/>
    </row>
    <row r="15" spans="1:11">
      <c r="A15" s="2"/>
      <c r="B15" s="2"/>
      <c r="C15" s="2"/>
      <c r="D15" s="2"/>
      <c r="E15" s="7"/>
      <c r="F15" s="7"/>
      <c r="G15" s="7"/>
      <c r="H15" s="7"/>
      <c r="I15" s="7"/>
      <c r="K15" s="8"/>
    </row>
    <row r="16" spans="1:11">
      <c r="A16" s="2"/>
      <c r="B16" s="2"/>
      <c r="C16" s="2"/>
      <c r="D16" s="2"/>
      <c r="E16" s="7"/>
      <c r="F16" s="7"/>
      <c r="G16" s="7"/>
      <c r="H16" s="7"/>
      <c r="I16" s="7"/>
      <c r="K16" s="8"/>
    </row>
    <row r="17" spans="1:11">
      <c r="A17" s="2"/>
      <c r="B17" s="2"/>
      <c r="C17" s="2"/>
      <c r="D17" s="2"/>
      <c r="E17" s="7"/>
      <c r="F17" s="7"/>
      <c r="G17" s="7"/>
      <c r="H17" s="7"/>
      <c r="I17" s="7"/>
      <c r="K17" s="8"/>
    </row>
    <row r="18" spans="1:11">
      <c r="A18" s="2"/>
      <c r="B18" s="2"/>
      <c r="C18" s="2"/>
      <c r="D18" s="2"/>
      <c r="E18" s="7"/>
      <c r="F18" s="7"/>
      <c r="G18" s="7"/>
      <c r="H18" s="7"/>
      <c r="I18" s="7"/>
      <c r="K18" s="8"/>
    </row>
    <row r="19" spans="1:11">
      <c r="A19" s="2"/>
      <c r="B19" s="2"/>
      <c r="C19" s="2"/>
      <c r="D19" s="2"/>
      <c r="E19" s="7"/>
      <c r="F19" s="7"/>
      <c r="G19" s="7"/>
      <c r="H19" s="7"/>
      <c r="I19" s="7"/>
      <c r="K19" s="8"/>
    </row>
    <row r="20" spans="1:11">
      <c r="A20" s="50" t="s">
        <v>54</v>
      </c>
      <c r="B20" s="50">
        <f>SUM(B14:B19)</f>
        <v>0</v>
      </c>
      <c r="C20" s="50">
        <f>SUM(C14:C19)</f>
        <v>0</v>
      </c>
      <c r="D20" s="50">
        <f>SUM(D14:D19)</f>
        <v>0</v>
      </c>
      <c r="E20" s="7"/>
      <c r="F20" s="7"/>
      <c r="G20" s="7"/>
      <c r="H20" s="7"/>
      <c r="I20" s="7"/>
      <c r="K20" s="8"/>
    </row>
    <row r="21" spans="1:11">
      <c r="B21" s="7"/>
      <c r="C21" s="7"/>
      <c r="D21" s="7"/>
      <c r="E21" s="7"/>
      <c r="F21" s="7"/>
      <c r="G21" s="7"/>
      <c r="H21" s="7"/>
      <c r="I21" s="7"/>
      <c r="K21" s="8"/>
    </row>
    <row r="22" spans="1:11">
      <c r="A22" s="50" t="s">
        <v>145</v>
      </c>
      <c r="B22" s="50">
        <f>+B10-B20</f>
        <v>0</v>
      </c>
      <c r="C22" s="50">
        <f>+C10-C20</f>
        <v>0</v>
      </c>
      <c r="D22" s="50">
        <f>+D10-D20</f>
        <v>0</v>
      </c>
      <c r="E22" s="7"/>
      <c r="F22" s="7"/>
      <c r="G22" s="7"/>
      <c r="H22" s="7"/>
      <c r="I22" s="7"/>
      <c r="K22" s="8"/>
    </row>
    <row r="23" spans="1:11">
      <c r="A23" s="73" t="s">
        <v>238</v>
      </c>
      <c r="B23" s="137">
        <f>+IFERROR(B22/B20,0)*100</f>
        <v>0</v>
      </c>
      <c r="C23" s="137">
        <f>+IFERROR(C22/C20,0)*100</f>
        <v>0</v>
      </c>
      <c r="D23" s="137">
        <f>+IFERROR(D22/D20,0)*100</f>
        <v>0</v>
      </c>
      <c r="E23" s="7"/>
      <c r="F23" s="7"/>
      <c r="G23" s="7"/>
      <c r="H23" s="7"/>
      <c r="I23" s="7"/>
      <c r="K23" s="8"/>
    </row>
    <row r="24" spans="1:11">
      <c r="K24" s="8"/>
    </row>
    <row r="25" spans="1:11">
      <c r="K25" s="8"/>
    </row>
    <row r="26" spans="1:11">
      <c r="K26" s="8"/>
    </row>
    <row r="27" spans="1:11">
      <c r="K27" s="8"/>
    </row>
    <row r="28" spans="1:11">
      <c r="K28" s="8"/>
    </row>
    <row r="29" spans="1:11">
      <c r="K29" s="8"/>
    </row>
    <row r="30" spans="1:11">
      <c r="K30" s="8"/>
    </row>
    <row r="31" spans="1:11">
      <c r="K31" s="8"/>
    </row>
    <row r="32" spans="1:11">
      <c r="K32" s="8"/>
    </row>
    <row r="33" spans="11:11">
      <c r="K33" s="8"/>
    </row>
    <row r="34" spans="11:11">
      <c r="K34" s="8"/>
    </row>
    <row r="35" spans="11:11">
      <c r="K35" s="8"/>
    </row>
    <row r="36" spans="11:11">
      <c r="K36" s="8"/>
    </row>
    <row r="37" spans="11:11">
      <c r="K37" s="8"/>
    </row>
    <row r="38" spans="11:11">
      <c r="K38" s="9"/>
    </row>
    <row r="39" spans="11:11">
      <c r="K39" s="7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0" zoomScaleNormal="80" workbookViewId="0">
      <selection activeCell="H10" sqref="H10"/>
    </sheetView>
  </sheetViews>
  <sheetFormatPr defaultRowHeight="15.6"/>
  <cols>
    <col min="1" max="1" width="12.09765625" style="158" customWidth="1"/>
    <col min="2" max="2" width="26.59765625" style="158" customWidth="1"/>
    <col min="3" max="5" width="8" style="158" customWidth="1"/>
    <col min="6" max="6" width="11.5" style="158" customWidth="1"/>
    <col min="7" max="8" width="8" style="158" customWidth="1"/>
    <col min="9" max="9" width="7.69921875" style="158" customWidth="1"/>
    <col min="11" max="11" width="9.69921875" customWidth="1"/>
    <col min="257" max="257" width="12.09765625" customWidth="1"/>
    <col min="258" max="264" width="8" customWidth="1"/>
    <col min="265" max="265" width="7.69921875" customWidth="1"/>
    <col min="267" max="267" width="9.69921875" customWidth="1"/>
    <col min="513" max="513" width="12.09765625" customWidth="1"/>
    <col min="514" max="520" width="8" customWidth="1"/>
    <col min="521" max="521" width="7.69921875" customWidth="1"/>
    <col min="523" max="523" width="9.69921875" customWidth="1"/>
    <col min="769" max="769" width="12.09765625" customWidth="1"/>
    <col min="770" max="776" width="8" customWidth="1"/>
    <col min="777" max="777" width="7.69921875" customWidth="1"/>
    <col min="779" max="779" width="9.69921875" customWidth="1"/>
    <col min="1025" max="1025" width="12.09765625" customWidth="1"/>
    <col min="1026" max="1032" width="8" customWidth="1"/>
    <col min="1033" max="1033" width="7.69921875" customWidth="1"/>
    <col min="1035" max="1035" width="9.69921875" customWidth="1"/>
    <col min="1281" max="1281" width="12.09765625" customWidth="1"/>
    <col min="1282" max="1288" width="8" customWidth="1"/>
    <col min="1289" max="1289" width="7.69921875" customWidth="1"/>
    <col min="1291" max="1291" width="9.69921875" customWidth="1"/>
    <col min="1537" max="1537" width="12.09765625" customWidth="1"/>
    <col min="1538" max="1544" width="8" customWidth="1"/>
    <col min="1545" max="1545" width="7.69921875" customWidth="1"/>
    <col min="1547" max="1547" width="9.69921875" customWidth="1"/>
    <col min="1793" max="1793" width="12.09765625" customWidth="1"/>
    <col min="1794" max="1800" width="8" customWidth="1"/>
    <col min="1801" max="1801" width="7.69921875" customWidth="1"/>
    <col min="1803" max="1803" width="9.69921875" customWidth="1"/>
    <col min="2049" max="2049" width="12.09765625" customWidth="1"/>
    <col min="2050" max="2056" width="8" customWidth="1"/>
    <col min="2057" max="2057" width="7.69921875" customWidth="1"/>
    <col min="2059" max="2059" width="9.69921875" customWidth="1"/>
    <col min="2305" max="2305" width="12.09765625" customWidth="1"/>
    <col min="2306" max="2312" width="8" customWidth="1"/>
    <col min="2313" max="2313" width="7.69921875" customWidth="1"/>
    <col min="2315" max="2315" width="9.69921875" customWidth="1"/>
    <col min="2561" max="2561" width="12.09765625" customWidth="1"/>
    <col min="2562" max="2568" width="8" customWidth="1"/>
    <col min="2569" max="2569" width="7.69921875" customWidth="1"/>
    <col min="2571" max="2571" width="9.69921875" customWidth="1"/>
    <col min="2817" max="2817" width="12.09765625" customWidth="1"/>
    <col min="2818" max="2824" width="8" customWidth="1"/>
    <col min="2825" max="2825" width="7.69921875" customWidth="1"/>
    <col min="2827" max="2827" width="9.69921875" customWidth="1"/>
    <col min="3073" max="3073" width="12.09765625" customWidth="1"/>
    <col min="3074" max="3080" width="8" customWidth="1"/>
    <col min="3081" max="3081" width="7.69921875" customWidth="1"/>
    <col min="3083" max="3083" width="9.69921875" customWidth="1"/>
    <col min="3329" max="3329" width="12.09765625" customWidth="1"/>
    <col min="3330" max="3336" width="8" customWidth="1"/>
    <col min="3337" max="3337" width="7.69921875" customWidth="1"/>
    <col min="3339" max="3339" width="9.69921875" customWidth="1"/>
    <col min="3585" max="3585" width="12.09765625" customWidth="1"/>
    <col min="3586" max="3592" width="8" customWidth="1"/>
    <col min="3593" max="3593" width="7.69921875" customWidth="1"/>
    <col min="3595" max="3595" width="9.69921875" customWidth="1"/>
    <col min="3841" max="3841" width="12.09765625" customWidth="1"/>
    <col min="3842" max="3848" width="8" customWidth="1"/>
    <col min="3849" max="3849" width="7.69921875" customWidth="1"/>
    <col min="3851" max="3851" width="9.69921875" customWidth="1"/>
    <col min="4097" max="4097" width="12.09765625" customWidth="1"/>
    <col min="4098" max="4104" width="8" customWidth="1"/>
    <col min="4105" max="4105" width="7.69921875" customWidth="1"/>
    <col min="4107" max="4107" width="9.69921875" customWidth="1"/>
    <col min="4353" max="4353" width="12.09765625" customWidth="1"/>
    <col min="4354" max="4360" width="8" customWidth="1"/>
    <col min="4361" max="4361" width="7.69921875" customWidth="1"/>
    <col min="4363" max="4363" width="9.69921875" customWidth="1"/>
    <col min="4609" max="4609" width="12.09765625" customWidth="1"/>
    <col min="4610" max="4616" width="8" customWidth="1"/>
    <col min="4617" max="4617" width="7.69921875" customWidth="1"/>
    <col min="4619" max="4619" width="9.69921875" customWidth="1"/>
    <col min="4865" max="4865" width="12.09765625" customWidth="1"/>
    <col min="4866" max="4872" width="8" customWidth="1"/>
    <col min="4873" max="4873" width="7.69921875" customWidth="1"/>
    <col min="4875" max="4875" width="9.69921875" customWidth="1"/>
    <col min="5121" max="5121" width="12.09765625" customWidth="1"/>
    <col min="5122" max="5128" width="8" customWidth="1"/>
    <col min="5129" max="5129" width="7.69921875" customWidth="1"/>
    <col min="5131" max="5131" width="9.69921875" customWidth="1"/>
    <col min="5377" max="5377" width="12.09765625" customWidth="1"/>
    <col min="5378" max="5384" width="8" customWidth="1"/>
    <col min="5385" max="5385" width="7.69921875" customWidth="1"/>
    <col min="5387" max="5387" width="9.69921875" customWidth="1"/>
    <col min="5633" max="5633" width="12.09765625" customWidth="1"/>
    <col min="5634" max="5640" width="8" customWidth="1"/>
    <col min="5641" max="5641" width="7.69921875" customWidth="1"/>
    <col min="5643" max="5643" width="9.69921875" customWidth="1"/>
    <col min="5889" max="5889" width="12.09765625" customWidth="1"/>
    <col min="5890" max="5896" width="8" customWidth="1"/>
    <col min="5897" max="5897" width="7.69921875" customWidth="1"/>
    <col min="5899" max="5899" width="9.69921875" customWidth="1"/>
    <col min="6145" max="6145" width="12.09765625" customWidth="1"/>
    <col min="6146" max="6152" width="8" customWidth="1"/>
    <col min="6153" max="6153" width="7.69921875" customWidth="1"/>
    <col min="6155" max="6155" width="9.69921875" customWidth="1"/>
    <col min="6401" max="6401" width="12.09765625" customWidth="1"/>
    <col min="6402" max="6408" width="8" customWidth="1"/>
    <col min="6409" max="6409" width="7.69921875" customWidth="1"/>
    <col min="6411" max="6411" width="9.69921875" customWidth="1"/>
    <col min="6657" max="6657" width="12.09765625" customWidth="1"/>
    <col min="6658" max="6664" width="8" customWidth="1"/>
    <col min="6665" max="6665" width="7.69921875" customWidth="1"/>
    <col min="6667" max="6667" width="9.69921875" customWidth="1"/>
    <col min="6913" max="6913" width="12.09765625" customWidth="1"/>
    <col min="6914" max="6920" width="8" customWidth="1"/>
    <col min="6921" max="6921" width="7.69921875" customWidth="1"/>
    <col min="6923" max="6923" width="9.69921875" customWidth="1"/>
    <col min="7169" max="7169" width="12.09765625" customWidth="1"/>
    <col min="7170" max="7176" width="8" customWidth="1"/>
    <col min="7177" max="7177" width="7.69921875" customWidth="1"/>
    <col min="7179" max="7179" width="9.69921875" customWidth="1"/>
    <col min="7425" max="7425" width="12.09765625" customWidth="1"/>
    <col min="7426" max="7432" width="8" customWidth="1"/>
    <col min="7433" max="7433" width="7.69921875" customWidth="1"/>
    <col min="7435" max="7435" width="9.69921875" customWidth="1"/>
    <col min="7681" max="7681" width="12.09765625" customWidth="1"/>
    <col min="7682" max="7688" width="8" customWidth="1"/>
    <col min="7689" max="7689" width="7.69921875" customWidth="1"/>
    <col min="7691" max="7691" width="9.69921875" customWidth="1"/>
    <col min="7937" max="7937" width="12.09765625" customWidth="1"/>
    <col min="7938" max="7944" width="8" customWidth="1"/>
    <col min="7945" max="7945" width="7.69921875" customWidth="1"/>
    <col min="7947" max="7947" width="9.69921875" customWidth="1"/>
    <col min="8193" max="8193" width="12.09765625" customWidth="1"/>
    <col min="8194" max="8200" width="8" customWidth="1"/>
    <col min="8201" max="8201" width="7.69921875" customWidth="1"/>
    <col min="8203" max="8203" width="9.69921875" customWidth="1"/>
    <col min="8449" max="8449" width="12.09765625" customWidth="1"/>
    <col min="8450" max="8456" width="8" customWidth="1"/>
    <col min="8457" max="8457" width="7.69921875" customWidth="1"/>
    <col min="8459" max="8459" width="9.69921875" customWidth="1"/>
    <col min="8705" max="8705" width="12.09765625" customWidth="1"/>
    <col min="8706" max="8712" width="8" customWidth="1"/>
    <col min="8713" max="8713" width="7.69921875" customWidth="1"/>
    <col min="8715" max="8715" width="9.69921875" customWidth="1"/>
    <col min="8961" max="8961" width="12.09765625" customWidth="1"/>
    <col min="8962" max="8968" width="8" customWidth="1"/>
    <col min="8969" max="8969" width="7.69921875" customWidth="1"/>
    <col min="8971" max="8971" width="9.69921875" customWidth="1"/>
    <col min="9217" max="9217" width="12.09765625" customWidth="1"/>
    <col min="9218" max="9224" width="8" customWidth="1"/>
    <col min="9225" max="9225" width="7.69921875" customWidth="1"/>
    <col min="9227" max="9227" width="9.69921875" customWidth="1"/>
    <col min="9473" max="9473" width="12.09765625" customWidth="1"/>
    <col min="9474" max="9480" width="8" customWidth="1"/>
    <col min="9481" max="9481" width="7.69921875" customWidth="1"/>
    <col min="9483" max="9483" width="9.69921875" customWidth="1"/>
    <col min="9729" max="9729" width="12.09765625" customWidth="1"/>
    <col min="9730" max="9736" width="8" customWidth="1"/>
    <col min="9737" max="9737" width="7.69921875" customWidth="1"/>
    <col min="9739" max="9739" width="9.69921875" customWidth="1"/>
    <col min="9985" max="9985" width="12.09765625" customWidth="1"/>
    <col min="9986" max="9992" width="8" customWidth="1"/>
    <col min="9993" max="9993" width="7.69921875" customWidth="1"/>
    <col min="9995" max="9995" width="9.69921875" customWidth="1"/>
    <col min="10241" max="10241" width="12.09765625" customWidth="1"/>
    <col min="10242" max="10248" width="8" customWidth="1"/>
    <col min="10249" max="10249" width="7.69921875" customWidth="1"/>
    <col min="10251" max="10251" width="9.69921875" customWidth="1"/>
    <col min="10497" max="10497" width="12.09765625" customWidth="1"/>
    <col min="10498" max="10504" width="8" customWidth="1"/>
    <col min="10505" max="10505" width="7.69921875" customWidth="1"/>
    <col min="10507" max="10507" width="9.69921875" customWidth="1"/>
    <col min="10753" max="10753" width="12.09765625" customWidth="1"/>
    <col min="10754" max="10760" width="8" customWidth="1"/>
    <col min="10761" max="10761" width="7.69921875" customWidth="1"/>
    <col min="10763" max="10763" width="9.69921875" customWidth="1"/>
    <col min="11009" max="11009" width="12.09765625" customWidth="1"/>
    <col min="11010" max="11016" width="8" customWidth="1"/>
    <col min="11017" max="11017" width="7.69921875" customWidth="1"/>
    <col min="11019" max="11019" width="9.69921875" customWidth="1"/>
    <col min="11265" max="11265" width="12.09765625" customWidth="1"/>
    <col min="11266" max="11272" width="8" customWidth="1"/>
    <col min="11273" max="11273" width="7.69921875" customWidth="1"/>
    <col min="11275" max="11275" width="9.69921875" customWidth="1"/>
    <col min="11521" max="11521" width="12.09765625" customWidth="1"/>
    <col min="11522" max="11528" width="8" customWidth="1"/>
    <col min="11529" max="11529" width="7.69921875" customWidth="1"/>
    <col min="11531" max="11531" width="9.69921875" customWidth="1"/>
    <col min="11777" max="11777" width="12.09765625" customWidth="1"/>
    <col min="11778" max="11784" width="8" customWidth="1"/>
    <col min="11785" max="11785" width="7.69921875" customWidth="1"/>
    <col min="11787" max="11787" width="9.69921875" customWidth="1"/>
    <col min="12033" max="12033" width="12.09765625" customWidth="1"/>
    <col min="12034" max="12040" width="8" customWidth="1"/>
    <col min="12041" max="12041" width="7.69921875" customWidth="1"/>
    <col min="12043" max="12043" width="9.69921875" customWidth="1"/>
    <col min="12289" max="12289" width="12.09765625" customWidth="1"/>
    <col min="12290" max="12296" width="8" customWidth="1"/>
    <col min="12297" max="12297" width="7.69921875" customWidth="1"/>
    <col min="12299" max="12299" width="9.69921875" customWidth="1"/>
    <col min="12545" max="12545" width="12.09765625" customWidth="1"/>
    <col min="12546" max="12552" width="8" customWidth="1"/>
    <col min="12553" max="12553" width="7.69921875" customWidth="1"/>
    <col min="12555" max="12555" width="9.69921875" customWidth="1"/>
    <col min="12801" max="12801" width="12.09765625" customWidth="1"/>
    <col min="12802" max="12808" width="8" customWidth="1"/>
    <col min="12809" max="12809" width="7.69921875" customWidth="1"/>
    <col min="12811" max="12811" width="9.69921875" customWidth="1"/>
    <col min="13057" max="13057" width="12.09765625" customWidth="1"/>
    <col min="13058" max="13064" width="8" customWidth="1"/>
    <col min="13065" max="13065" width="7.69921875" customWidth="1"/>
    <col min="13067" max="13067" width="9.69921875" customWidth="1"/>
    <col min="13313" max="13313" width="12.09765625" customWidth="1"/>
    <col min="13314" max="13320" width="8" customWidth="1"/>
    <col min="13321" max="13321" width="7.69921875" customWidth="1"/>
    <col min="13323" max="13323" width="9.69921875" customWidth="1"/>
    <col min="13569" max="13569" width="12.09765625" customWidth="1"/>
    <col min="13570" max="13576" width="8" customWidth="1"/>
    <col min="13577" max="13577" width="7.69921875" customWidth="1"/>
    <col min="13579" max="13579" width="9.69921875" customWidth="1"/>
    <col min="13825" max="13825" width="12.09765625" customWidth="1"/>
    <col min="13826" max="13832" width="8" customWidth="1"/>
    <col min="13833" max="13833" width="7.69921875" customWidth="1"/>
    <col min="13835" max="13835" width="9.69921875" customWidth="1"/>
    <col min="14081" max="14081" width="12.09765625" customWidth="1"/>
    <col min="14082" max="14088" width="8" customWidth="1"/>
    <col min="14089" max="14089" width="7.69921875" customWidth="1"/>
    <col min="14091" max="14091" width="9.69921875" customWidth="1"/>
    <col min="14337" max="14337" width="12.09765625" customWidth="1"/>
    <col min="14338" max="14344" width="8" customWidth="1"/>
    <col min="14345" max="14345" width="7.69921875" customWidth="1"/>
    <col min="14347" max="14347" width="9.69921875" customWidth="1"/>
    <col min="14593" max="14593" width="12.09765625" customWidth="1"/>
    <col min="14594" max="14600" width="8" customWidth="1"/>
    <col min="14601" max="14601" width="7.69921875" customWidth="1"/>
    <col min="14603" max="14603" width="9.69921875" customWidth="1"/>
    <col min="14849" max="14849" width="12.09765625" customWidth="1"/>
    <col min="14850" max="14856" width="8" customWidth="1"/>
    <col min="14857" max="14857" width="7.69921875" customWidth="1"/>
    <col min="14859" max="14859" width="9.69921875" customWidth="1"/>
    <col min="15105" max="15105" width="12.09765625" customWidth="1"/>
    <col min="15106" max="15112" width="8" customWidth="1"/>
    <col min="15113" max="15113" width="7.69921875" customWidth="1"/>
    <col min="15115" max="15115" width="9.69921875" customWidth="1"/>
    <col min="15361" max="15361" width="12.09765625" customWidth="1"/>
    <col min="15362" max="15368" width="8" customWidth="1"/>
    <col min="15369" max="15369" width="7.69921875" customWidth="1"/>
    <col min="15371" max="15371" width="9.69921875" customWidth="1"/>
    <col min="15617" max="15617" width="12.09765625" customWidth="1"/>
    <col min="15618" max="15624" width="8" customWidth="1"/>
    <col min="15625" max="15625" width="7.69921875" customWidth="1"/>
    <col min="15627" max="15627" width="9.69921875" customWidth="1"/>
    <col min="15873" max="15873" width="12.09765625" customWidth="1"/>
    <col min="15874" max="15880" width="8" customWidth="1"/>
    <col min="15881" max="15881" width="7.69921875" customWidth="1"/>
    <col min="15883" max="15883" width="9.69921875" customWidth="1"/>
    <col min="16129" max="16129" width="12.09765625" customWidth="1"/>
    <col min="16130" max="16136" width="8" customWidth="1"/>
    <col min="16137" max="16137" width="7.69921875" customWidth="1"/>
    <col min="16139" max="16139" width="9.69921875" customWidth="1"/>
  </cols>
  <sheetData>
    <row r="1" spans="1:20">
      <c r="A1" s="179" t="s">
        <v>2</v>
      </c>
      <c r="B1" s="180"/>
      <c r="C1" s="180"/>
      <c r="D1" s="180"/>
      <c r="E1" s="180"/>
      <c r="F1" s="180"/>
    </row>
    <row r="2" spans="1:20" ht="20.100000000000001" customHeight="1">
      <c r="A2" s="178" t="s">
        <v>3</v>
      </c>
      <c r="B2" s="383" t="s">
        <v>4</v>
      </c>
      <c r="C2" s="383"/>
      <c r="D2" s="383"/>
      <c r="E2" s="383"/>
      <c r="F2" s="383"/>
      <c r="G2" s="160"/>
      <c r="H2" s="160"/>
      <c r="I2" s="159"/>
      <c r="J2" s="161"/>
      <c r="K2" s="161"/>
    </row>
    <row r="3" spans="1:20" ht="20.100000000000001" customHeight="1">
      <c r="A3" s="178" t="s">
        <v>5</v>
      </c>
      <c r="B3" s="382" t="s">
        <v>6</v>
      </c>
      <c r="C3" s="382"/>
      <c r="D3" s="382"/>
      <c r="E3" s="382"/>
      <c r="F3" s="382"/>
      <c r="G3" s="159"/>
      <c r="H3" s="159"/>
      <c r="I3" s="159"/>
      <c r="J3" s="161"/>
      <c r="K3" s="161"/>
    </row>
    <row r="4" spans="1:20" ht="21" customHeight="1">
      <c r="A4" s="178" t="s">
        <v>7</v>
      </c>
      <c r="B4" s="384" t="s">
        <v>8</v>
      </c>
      <c r="C4" s="384"/>
      <c r="D4" s="384"/>
      <c r="E4" s="384"/>
      <c r="F4" s="384"/>
    </row>
    <row r="5" spans="1:20" ht="34.5" customHeight="1">
      <c r="A5" s="178" t="s">
        <v>9</v>
      </c>
      <c r="B5" s="370" t="s">
        <v>10</v>
      </c>
      <c r="C5" s="370"/>
      <c r="D5" s="370"/>
      <c r="E5" s="370"/>
      <c r="F5" s="370"/>
      <c r="G5" s="159"/>
      <c r="H5" s="159"/>
      <c r="I5" s="159"/>
      <c r="J5" s="161"/>
      <c r="K5" s="161"/>
    </row>
    <row r="6" spans="1:20" ht="24.75" customHeight="1">
      <c r="A6" s="178" t="s">
        <v>11</v>
      </c>
      <c r="B6" s="382" t="s">
        <v>12</v>
      </c>
      <c r="C6" s="382"/>
      <c r="D6" s="382"/>
      <c r="E6" s="382"/>
      <c r="F6" s="382"/>
      <c r="G6" s="159"/>
      <c r="H6" s="159"/>
      <c r="I6" s="159"/>
      <c r="J6" s="161"/>
      <c r="K6" s="161"/>
    </row>
    <row r="7" spans="1:20" ht="20.100000000000001" customHeight="1">
      <c r="A7" s="178" t="s">
        <v>13</v>
      </c>
      <c r="B7" s="382" t="s">
        <v>14</v>
      </c>
      <c r="C7" s="382"/>
      <c r="D7" s="382"/>
      <c r="E7" s="382"/>
      <c r="F7" s="382"/>
      <c r="G7" s="159"/>
      <c r="H7" s="159"/>
      <c r="I7" s="159"/>
      <c r="J7" s="161"/>
      <c r="K7" s="161"/>
    </row>
    <row r="8" spans="1:20" ht="20.100000000000001" customHeight="1">
      <c r="A8" s="178" t="s">
        <v>15</v>
      </c>
      <c r="B8" s="382" t="s">
        <v>16</v>
      </c>
      <c r="C8" s="382"/>
      <c r="D8" s="382"/>
      <c r="E8" s="382"/>
      <c r="F8" s="382"/>
      <c r="G8" s="159"/>
      <c r="H8" s="159"/>
      <c r="I8" s="159"/>
      <c r="J8" s="161"/>
      <c r="K8" s="161"/>
      <c r="L8" s="7"/>
      <c r="M8" s="7"/>
      <c r="N8" s="7"/>
    </row>
    <row r="9" spans="1:20" ht="37.5" customHeight="1">
      <c r="A9" s="178" t="s">
        <v>17</v>
      </c>
      <c r="B9" s="370" t="s">
        <v>18</v>
      </c>
      <c r="C9" s="370"/>
      <c r="D9" s="370"/>
      <c r="E9" s="370"/>
      <c r="F9" s="370"/>
      <c r="G9" s="159"/>
      <c r="H9" s="159"/>
      <c r="I9" s="159"/>
      <c r="J9" s="161"/>
      <c r="K9" s="161"/>
      <c r="L9" s="7"/>
      <c r="M9" s="7"/>
      <c r="N9" s="7"/>
    </row>
    <row r="10" spans="1:20" ht="37.5" customHeight="1">
      <c r="A10" s="178" t="s">
        <v>19</v>
      </c>
      <c r="B10" s="370" t="s">
        <v>20</v>
      </c>
      <c r="C10" s="370"/>
      <c r="D10" s="370"/>
      <c r="E10" s="370"/>
      <c r="F10" s="370"/>
      <c r="G10" s="159"/>
      <c r="H10" s="159"/>
      <c r="I10" s="159"/>
      <c r="J10" s="161"/>
      <c r="K10" s="161"/>
      <c r="L10" s="7"/>
      <c r="M10" s="7"/>
      <c r="N10" s="7"/>
    </row>
    <row r="11" spans="1:20" ht="20.100000000000001" customHeight="1">
      <c r="A11" s="178" t="s">
        <v>21</v>
      </c>
      <c r="B11" s="382" t="s">
        <v>22</v>
      </c>
      <c r="C11" s="382"/>
      <c r="D11" s="382"/>
      <c r="E11" s="382"/>
      <c r="F11" s="382"/>
      <c r="G11" s="162"/>
      <c r="H11" s="162"/>
      <c r="I11" s="162"/>
      <c r="J11" s="162"/>
      <c r="K11" s="162"/>
      <c r="L11" s="7"/>
      <c r="M11" s="7"/>
      <c r="N11" s="7"/>
    </row>
    <row r="12" spans="1:20" ht="20.100000000000001" customHeight="1">
      <c r="A12" s="178" t="s">
        <v>23</v>
      </c>
      <c r="B12" s="370" t="s">
        <v>24</v>
      </c>
      <c r="C12" s="370"/>
      <c r="D12" s="370"/>
      <c r="E12" s="370"/>
      <c r="F12" s="370"/>
      <c r="G12" s="162"/>
      <c r="H12" s="162"/>
      <c r="I12" s="162"/>
      <c r="J12" s="162"/>
      <c r="K12" s="162"/>
      <c r="L12" s="7"/>
      <c r="M12" s="7"/>
      <c r="N12" s="7"/>
    </row>
    <row r="13" spans="1:20" ht="18.75" customHeight="1">
      <c r="A13" s="178" t="s">
        <v>25</v>
      </c>
      <c r="B13" s="378" t="s">
        <v>26</v>
      </c>
      <c r="C13" s="378"/>
      <c r="D13" s="378"/>
      <c r="E13" s="378"/>
      <c r="F13" s="378"/>
      <c r="G13" s="174"/>
      <c r="H13" s="174"/>
      <c r="I13" s="174"/>
      <c r="J13" s="161"/>
      <c r="K13" s="161"/>
      <c r="L13" s="7"/>
      <c r="M13" s="7"/>
      <c r="N13" s="7"/>
    </row>
    <row r="14" spans="1:20" ht="23.25" customHeight="1">
      <c r="A14" s="178" t="s">
        <v>27</v>
      </c>
      <c r="B14" s="379" t="s">
        <v>28</v>
      </c>
      <c r="C14" s="379"/>
      <c r="D14" s="379"/>
      <c r="E14" s="379"/>
      <c r="F14" s="379"/>
      <c r="G14" s="163"/>
      <c r="H14" s="163"/>
      <c r="I14" s="163"/>
      <c r="J14" s="163"/>
      <c r="K14" s="163"/>
    </row>
    <row r="15" spans="1:20" ht="32.25" customHeight="1">
      <c r="A15" s="178" t="s">
        <v>29</v>
      </c>
      <c r="B15" s="380" t="s">
        <v>30</v>
      </c>
      <c r="C15" s="380"/>
      <c r="D15" s="380"/>
      <c r="E15" s="380"/>
      <c r="F15" s="380"/>
      <c r="G15" s="164"/>
      <c r="H15" s="164"/>
      <c r="I15" s="164"/>
      <c r="J15" s="164"/>
      <c r="K15" s="164"/>
      <c r="L15" s="7"/>
      <c r="M15" s="7"/>
      <c r="N15" s="7"/>
    </row>
    <row r="16" spans="1:20" ht="33.75" customHeight="1">
      <c r="A16" s="178" t="s">
        <v>31</v>
      </c>
      <c r="B16" s="381" t="s">
        <v>32</v>
      </c>
      <c r="C16" s="381"/>
      <c r="D16" s="381"/>
      <c r="E16" s="381"/>
      <c r="F16" s="381"/>
      <c r="G16" s="165"/>
      <c r="H16" s="165"/>
      <c r="I16" s="165"/>
      <c r="J16" s="165"/>
      <c r="K16" s="166"/>
      <c r="L16" s="166"/>
      <c r="M16" s="166"/>
      <c r="N16" s="166"/>
      <c r="O16" s="166"/>
      <c r="P16" s="166"/>
      <c r="Q16" s="166"/>
      <c r="R16" s="166"/>
      <c r="S16" s="166"/>
      <c r="T16" s="166"/>
    </row>
    <row r="17" spans="1:11" ht="22.5" customHeight="1">
      <c r="A17" s="178" t="s">
        <v>33</v>
      </c>
      <c r="B17" s="371" t="s">
        <v>294</v>
      </c>
      <c r="C17" s="371"/>
      <c r="D17" s="371"/>
      <c r="E17" s="371"/>
      <c r="F17" s="371"/>
      <c r="G17" s="167"/>
      <c r="H17" s="167"/>
      <c r="I17" s="167"/>
      <c r="J17" s="167"/>
      <c r="K17" s="167"/>
    </row>
    <row r="18" spans="1:11" ht="20.100000000000001" customHeight="1">
      <c r="A18" s="178" t="s">
        <v>34</v>
      </c>
      <c r="B18" s="371" t="s">
        <v>295</v>
      </c>
      <c r="C18" s="371"/>
      <c r="D18" s="371"/>
      <c r="E18" s="371"/>
      <c r="F18" s="371"/>
      <c r="G18" s="167"/>
      <c r="H18" s="167"/>
      <c r="I18" s="167"/>
      <c r="J18" s="168"/>
      <c r="K18" s="168"/>
    </row>
    <row r="19" spans="1:11" ht="24.75" customHeight="1">
      <c r="A19" s="178" t="s">
        <v>35</v>
      </c>
      <c r="B19" s="372" t="s">
        <v>36</v>
      </c>
      <c r="C19" s="372"/>
      <c r="D19" s="372"/>
      <c r="E19" s="372"/>
      <c r="F19" s="372"/>
      <c r="G19" s="175"/>
      <c r="H19" s="175"/>
      <c r="I19" s="175"/>
      <c r="J19" s="169"/>
      <c r="K19" s="169"/>
    </row>
    <row r="20" spans="1:11" ht="42" customHeight="1">
      <c r="A20" s="178" t="s">
        <v>37</v>
      </c>
      <c r="B20" s="373" t="s">
        <v>38</v>
      </c>
      <c r="C20" s="373"/>
      <c r="D20" s="373"/>
      <c r="E20" s="373"/>
      <c r="F20" s="373"/>
      <c r="G20" s="176"/>
      <c r="H20" s="176"/>
      <c r="I20" s="176"/>
      <c r="J20" s="170"/>
      <c r="K20" s="170"/>
    </row>
    <row r="21" spans="1:11" ht="34.5" customHeight="1">
      <c r="A21" s="178" t="s">
        <v>39</v>
      </c>
      <c r="B21" s="372" t="s">
        <v>40</v>
      </c>
      <c r="C21" s="372"/>
      <c r="D21" s="372"/>
      <c r="E21" s="372"/>
      <c r="F21" s="372"/>
      <c r="G21" s="175"/>
      <c r="H21" s="175"/>
      <c r="I21" s="175"/>
      <c r="J21" s="169"/>
      <c r="K21" s="169"/>
    </row>
    <row r="22" spans="1:11" ht="35.25" customHeight="1">
      <c r="A22" s="178" t="s">
        <v>41</v>
      </c>
      <c r="B22" s="372" t="s">
        <v>42</v>
      </c>
      <c r="C22" s="372"/>
      <c r="D22" s="372"/>
      <c r="E22" s="372"/>
      <c r="F22" s="372"/>
      <c r="G22" s="175"/>
      <c r="H22" s="175"/>
      <c r="I22" s="175"/>
      <c r="J22" s="169"/>
      <c r="K22" s="169"/>
    </row>
    <row r="23" spans="1:11" ht="20.100000000000001" customHeight="1">
      <c r="A23" s="178" t="s">
        <v>43</v>
      </c>
      <c r="B23" s="376" t="s">
        <v>44</v>
      </c>
      <c r="C23" s="376"/>
      <c r="D23" s="376"/>
      <c r="E23" s="376"/>
      <c r="F23" s="376"/>
      <c r="G23" s="177"/>
      <c r="H23" s="177"/>
      <c r="I23" s="177"/>
      <c r="J23" s="171"/>
      <c r="K23" s="171"/>
    </row>
    <row r="24" spans="1:11" ht="20.100000000000001" customHeight="1">
      <c r="A24" s="178" t="s">
        <v>45</v>
      </c>
      <c r="B24" s="377" t="s">
        <v>46</v>
      </c>
      <c r="C24" s="377"/>
      <c r="D24" s="377"/>
      <c r="E24" s="377"/>
      <c r="F24" s="377"/>
      <c r="G24" s="164"/>
      <c r="H24" s="164"/>
      <c r="I24" s="164"/>
      <c r="J24" s="172"/>
      <c r="K24" s="172"/>
    </row>
    <row r="25" spans="1:11" ht="20.100000000000001" customHeight="1">
      <c r="A25" s="178" t="s">
        <v>47</v>
      </c>
      <c r="B25" s="375" t="s">
        <v>48</v>
      </c>
      <c r="C25" s="375"/>
      <c r="D25" s="375"/>
      <c r="E25" s="375"/>
      <c r="F25" s="375"/>
      <c r="G25" s="164"/>
      <c r="H25" s="164"/>
      <c r="I25" s="164"/>
      <c r="J25" s="172"/>
      <c r="K25" s="172"/>
    </row>
    <row r="26" spans="1:11" ht="47.25" customHeight="1">
      <c r="A26" s="160" t="s">
        <v>281</v>
      </c>
      <c r="B26" s="374" t="s">
        <v>292</v>
      </c>
      <c r="C26" s="374"/>
      <c r="D26" s="374"/>
      <c r="E26" s="374"/>
      <c r="F26" s="374"/>
      <c r="G26" s="324"/>
    </row>
    <row r="27" spans="1:11">
      <c r="A27" s="160"/>
      <c r="B27" s="369"/>
      <c r="C27" s="369"/>
      <c r="D27" s="369"/>
      <c r="E27" s="369"/>
      <c r="F27" s="369"/>
    </row>
  </sheetData>
  <mergeCells count="26"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27:F27"/>
    <mergeCell ref="B12:F12"/>
    <mergeCell ref="B17:F17"/>
    <mergeCell ref="B18:F18"/>
    <mergeCell ref="B19:F19"/>
    <mergeCell ref="B20:F20"/>
    <mergeCell ref="B26:F26"/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view="pageBreakPreview" zoomScale="70" zoomScaleNormal="100" zoomScaleSheetLayoutView="70" workbookViewId="0">
      <selection sqref="A1:F1"/>
    </sheetView>
  </sheetViews>
  <sheetFormatPr defaultRowHeight="15.6"/>
  <cols>
    <col min="1" max="1" width="20.69921875" customWidth="1"/>
    <col min="2" max="2" width="21.8984375" customWidth="1"/>
    <col min="3" max="3" width="11.8984375" customWidth="1"/>
    <col min="4" max="4" width="12.19921875" customWidth="1"/>
    <col min="5" max="5" width="15" customWidth="1"/>
  </cols>
  <sheetData>
    <row r="1" spans="1:6" ht="41.25" customHeight="1">
      <c r="A1" s="442" t="s">
        <v>244</v>
      </c>
      <c r="B1" s="442"/>
      <c r="C1" s="442"/>
      <c r="D1" s="442"/>
      <c r="E1" s="442"/>
      <c r="F1" s="442"/>
    </row>
    <row r="2" spans="1:6" ht="16.2" thickBot="1">
      <c r="A2" s="120" t="s">
        <v>245</v>
      </c>
    </row>
    <row r="3" spans="1:6" ht="31.8" thickBot="1">
      <c r="A3" s="77" t="s">
        <v>136</v>
      </c>
      <c r="B3" s="93" t="s">
        <v>89</v>
      </c>
      <c r="C3" s="93" t="s">
        <v>246</v>
      </c>
      <c r="D3" s="93" t="s">
        <v>247</v>
      </c>
      <c r="E3" s="93" t="s">
        <v>248</v>
      </c>
      <c r="F3" s="94" t="s">
        <v>249</v>
      </c>
    </row>
    <row r="4" spans="1:6" ht="66.599999999999994">
      <c r="A4" s="334" t="s">
        <v>300</v>
      </c>
      <c r="B4" s="335" t="s">
        <v>302</v>
      </c>
      <c r="C4" s="335" t="s">
        <v>303</v>
      </c>
      <c r="D4" s="130" t="s">
        <v>304</v>
      </c>
      <c r="E4" s="130" t="s">
        <v>305</v>
      </c>
      <c r="F4" s="130" t="s">
        <v>306</v>
      </c>
    </row>
    <row r="5" spans="1:6">
      <c r="A5" s="334" t="s">
        <v>300</v>
      </c>
      <c r="B5" s="336" t="s">
        <v>296</v>
      </c>
      <c r="C5" s="337" t="s">
        <v>307</v>
      </c>
      <c r="D5" s="338" t="s">
        <v>304</v>
      </c>
      <c r="E5" s="338" t="s">
        <v>305</v>
      </c>
      <c r="F5" s="339" t="s">
        <v>306</v>
      </c>
    </row>
    <row r="6" spans="1:6" ht="53.4">
      <c r="A6" s="334" t="s">
        <v>300</v>
      </c>
      <c r="B6" s="336" t="s">
        <v>296</v>
      </c>
      <c r="C6" s="336" t="s">
        <v>308</v>
      </c>
      <c r="D6" s="338" t="s">
        <v>304</v>
      </c>
      <c r="E6" s="338" t="s">
        <v>305</v>
      </c>
      <c r="F6" s="339" t="s">
        <v>306</v>
      </c>
    </row>
    <row r="7" spans="1:6" ht="40.200000000000003">
      <c r="A7" s="334" t="s">
        <v>300</v>
      </c>
      <c r="B7" s="335" t="s">
        <v>302</v>
      </c>
      <c r="C7" s="335" t="s">
        <v>309</v>
      </c>
      <c r="D7" s="130" t="s">
        <v>310</v>
      </c>
      <c r="E7" s="130" t="s">
        <v>305</v>
      </c>
      <c r="F7" s="130" t="s">
        <v>306</v>
      </c>
    </row>
    <row r="8" spans="1:6">
      <c r="A8" s="2"/>
      <c r="B8" s="2"/>
      <c r="C8" s="2"/>
      <c r="D8" s="2"/>
      <c r="E8" s="2"/>
      <c r="F8" s="2"/>
    </row>
    <row r="9" spans="1:6">
      <c r="A9" s="2"/>
      <c r="B9" s="2"/>
      <c r="C9" s="2"/>
      <c r="D9" s="2"/>
      <c r="E9" s="2"/>
      <c r="F9" s="2"/>
    </row>
    <row r="11" spans="1:6" ht="16.2" thickBot="1">
      <c r="A11" s="120" t="s">
        <v>250</v>
      </c>
    </row>
    <row r="12" spans="1:6" ht="31.8" thickBot="1">
      <c r="A12" s="77" t="s">
        <v>136</v>
      </c>
      <c r="B12" s="93" t="s">
        <v>89</v>
      </c>
      <c r="C12" s="93" t="s">
        <v>246</v>
      </c>
      <c r="D12" s="93" t="s">
        <v>247</v>
      </c>
      <c r="E12" s="93" t="s">
        <v>248</v>
      </c>
      <c r="F12" s="94" t="s">
        <v>249</v>
      </c>
    </row>
    <row r="13" spans="1:6" ht="40.200000000000003">
      <c r="A13" s="76" t="s">
        <v>300</v>
      </c>
      <c r="B13" s="335" t="s">
        <v>302</v>
      </c>
      <c r="C13" s="335" t="s">
        <v>311</v>
      </c>
      <c r="D13" s="130" t="s">
        <v>304</v>
      </c>
      <c r="E13" s="130" t="s">
        <v>305</v>
      </c>
      <c r="F13" s="130" t="s">
        <v>312</v>
      </c>
    </row>
    <row r="14" spans="1:6">
      <c r="A14" s="76" t="s">
        <v>300</v>
      </c>
      <c r="B14" s="336" t="s">
        <v>296</v>
      </c>
      <c r="C14" s="337" t="s">
        <v>307</v>
      </c>
      <c r="D14" s="338" t="s">
        <v>304</v>
      </c>
      <c r="E14" s="338" t="s">
        <v>305</v>
      </c>
      <c r="F14" s="130" t="s">
        <v>312</v>
      </c>
    </row>
    <row r="15" spans="1:6">
      <c r="A15" s="2"/>
      <c r="B15" s="2"/>
      <c r="C15" s="2"/>
      <c r="D15" s="2"/>
      <c r="E15" s="2"/>
      <c r="F15" s="2"/>
    </row>
    <row r="16" spans="1:6">
      <c r="A16" s="2"/>
      <c r="B16" s="2"/>
      <c r="C16" s="2"/>
      <c r="D16" s="2"/>
      <c r="E16" s="2"/>
      <c r="F16" s="2"/>
    </row>
    <row r="17" spans="1:6">
      <c r="A17" s="2"/>
      <c r="B17" s="2"/>
      <c r="C17" s="2"/>
      <c r="D17" s="2"/>
      <c r="E17" s="2"/>
      <c r="F17" s="2"/>
    </row>
    <row r="18" spans="1:6">
      <c r="A18" s="2"/>
      <c r="B18" s="2"/>
      <c r="C18" s="2"/>
      <c r="D18" s="2"/>
      <c r="E18" s="2"/>
      <c r="F18" s="2"/>
    </row>
    <row r="20" spans="1:6" ht="16.2" thickBot="1">
      <c r="A20" s="48" t="s">
        <v>251</v>
      </c>
      <c r="B20" s="7"/>
      <c r="C20" s="7"/>
      <c r="D20" s="7"/>
      <c r="E20" s="7"/>
      <c r="F20" s="7"/>
    </row>
    <row r="21" spans="1:6" ht="31.8" thickBot="1">
      <c r="A21" s="77" t="s">
        <v>136</v>
      </c>
      <c r="B21" s="93" t="s">
        <v>89</v>
      </c>
      <c r="C21" s="93" t="s">
        <v>246</v>
      </c>
      <c r="D21" s="93" t="s">
        <v>247</v>
      </c>
      <c r="E21" s="93" t="s">
        <v>248</v>
      </c>
      <c r="F21" s="94" t="s">
        <v>249</v>
      </c>
    </row>
    <row r="22" spans="1:6">
      <c r="A22" s="76"/>
      <c r="B22" s="76"/>
      <c r="C22" s="76"/>
      <c r="D22" s="76"/>
      <c r="E22" s="76"/>
      <c r="F22" s="76"/>
    </row>
    <row r="23" spans="1:6">
      <c r="A23" s="2"/>
      <c r="B23" s="2"/>
      <c r="C23" s="2"/>
      <c r="D23" s="2"/>
      <c r="E23" s="2"/>
      <c r="F23" s="2"/>
    </row>
    <row r="24" spans="1:6">
      <c r="A24" s="2"/>
      <c r="B24" s="2"/>
      <c r="C24" s="2"/>
      <c r="D24" s="2"/>
      <c r="E24" s="2"/>
      <c r="F24" s="2"/>
    </row>
    <row r="25" spans="1:6">
      <c r="A25" s="2"/>
      <c r="B25" s="2"/>
      <c r="C25" s="2"/>
      <c r="D25" s="2"/>
      <c r="E25" s="2"/>
      <c r="F25" s="2"/>
    </row>
    <row r="26" spans="1:6">
      <c r="A26" s="2"/>
      <c r="B26" s="2"/>
      <c r="C26" s="2"/>
      <c r="D26" s="2"/>
      <c r="E26" s="2"/>
      <c r="F26" s="2"/>
    </row>
    <row r="27" spans="1:6">
      <c r="A27" s="2"/>
      <c r="B27" s="2"/>
      <c r="C27" s="2"/>
      <c r="D27" s="2"/>
      <c r="E27" s="2"/>
      <c r="F27" s="2"/>
    </row>
    <row r="29" spans="1:6" ht="16.2" thickBot="1">
      <c r="A29" s="120" t="s">
        <v>252</v>
      </c>
    </row>
    <row r="30" spans="1:6" ht="31.8" thickBot="1">
      <c r="A30" s="77" t="s">
        <v>136</v>
      </c>
      <c r="B30" s="93" t="s">
        <v>89</v>
      </c>
      <c r="C30" s="93" t="s">
        <v>246</v>
      </c>
      <c r="D30" s="93" t="s">
        <v>247</v>
      </c>
      <c r="E30" s="93" t="s">
        <v>248</v>
      </c>
      <c r="F30" s="94" t="s">
        <v>249</v>
      </c>
    </row>
    <row r="31" spans="1:6" ht="53.4">
      <c r="A31" s="334" t="s">
        <v>300</v>
      </c>
      <c r="B31" s="336" t="s">
        <v>302</v>
      </c>
      <c r="C31" s="336" t="s">
        <v>313</v>
      </c>
      <c r="D31" s="338" t="s">
        <v>304</v>
      </c>
      <c r="E31" s="338" t="s">
        <v>305</v>
      </c>
      <c r="F31" s="339" t="s">
        <v>314</v>
      </c>
    </row>
    <row r="32" spans="1:6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</sheetData>
  <mergeCells count="1">
    <mergeCell ref="A1:F1"/>
  </mergeCells>
  <phoneticPr fontId="2" type="noConversion"/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view="pageBreakPreview" zoomScale="70" zoomScaleNormal="130" zoomScaleSheetLayoutView="70" workbookViewId="0">
      <selection activeCell="E8" sqref="E8"/>
    </sheetView>
  </sheetViews>
  <sheetFormatPr defaultRowHeight="15.6"/>
  <cols>
    <col min="1" max="1" width="19.3984375" customWidth="1"/>
    <col min="2" max="2" width="15.09765625" customWidth="1"/>
    <col min="3" max="3" width="19.8984375" customWidth="1"/>
    <col min="4" max="5" width="9.09765625" customWidth="1"/>
    <col min="6" max="6" width="9.5" customWidth="1"/>
    <col min="7" max="7" width="12" customWidth="1"/>
    <col min="8" max="8" width="12.8984375" customWidth="1"/>
    <col min="9" max="9" width="10.8984375" customWidth="1"/>
  </cols>
  <sheetData>
    <row r="1" spans="1:9" ht="45" customHeight="1">
      <c r="A1" s="416" t="s">
        <v>253</v>
      </c>
      <c r="B1" s="416"/>
      <c r="C1" s="416"/>
      <c r="D1" s="416"/>
      <c r="E1" s="416"/>
      <c r="F1" s="416"/>
      <c r="G1" s="416"/>
      <c r="H1" s="416"/>
      <c r="I1" s="38"/>
    </row>
    <row r="2" spans="1:9" ht="109.2">
      <c r="A2" s="77" t="s">
        <v>136</v>
      </c>
      <c r="B2" s="93" t="s">
        <v>75</v>
      </c>
      <c r="C2" s="93" t="s">
        <v>89</v>
      </c>
      <c r="D2" s="93" t="s">
        <v>246</v>
      </c>
      <c r="E2" s="93" t="s">
        <v>247</v>
      </c>
      <c r="F2" s="93" t="s">
        <v>248</v>
      </c>
      <c r="G2" s="93" t="s">
        <v>249</v>
      </c>
      <c r="H2" s="94" t="s">
        <v>254</v>
      </c>
      <c r="I2" s="28"/>
    </row>
    <row r="3" spans="1:9">
      <c r="A3" s="57"/>
      <c r="B3" s="57"/>
      <c r="C3" s="57"/>
      <c r="D3" s="57"/>
      <c r="E3" s="57"/>
      <c r="F3" s="57"/>
      <c r="G3" s="57"/>
      <c r="H3" s="57"/>
      <c r="I3" s="28"/>
    </row>
    <row r="4" spans="1:9">
      <c r="A4" s="39"/>
      <c r="B4" s="39"/>
      <c r="C4" s="39"/>
      <c r="D4" s="39"/>
      <c r="E4" s="39"/>
      <c r="F4" s="39"/>
      <c r="G4" s="39"/>
      <c r="H4" s="39"/>
      <c r="I4" s="28"/>
    </row>
    <row r="5" spans="1:9">
      <c r="A5" s="39"/>
      <c r="B5" s="39"/>
      <c r="C5" s="39"/>
      <c r="D5" s="39"/>
      <c r="E5" s="39"/>
      <c r="F5" s="39"/>
      <c r="G5" s="39"/>
      <c r="H5" s="39"/>
      <c r="I5" s="28"/>
    </row>
    <row r="6" spans="1:9">
      <c r="A6" s="39"/>
      <c r="B6" s="39"/>
      <c r="C6" s="39"/>
      <c r="D6" s="39"/>
      <c r="E6" s="39"/>
      <c r="F6" s="39"/>
      <c r="G6" s="39"/>
      <c r="H6" s="39"/>
      <c r="I6" s="28"/>
    </row>
    <row r="7" spans="1:9">
      <c r="A7" s="39"/>
      <c r="B7" s="39"/>
      <c r="C7" s="39"/>
      <c r="D7" s="39"/>
      <c r="E7" s="39"/>
      <c r="F7" s="39"/>
      <c r="G7" s="39"/>
      <c r="H7" s="39"/>
      <c r="I7" s="28"/>
    </row>
    <row r="8" spans="1:9">
      <c r="A8" s="2"/>
      <c r="B8" s="2"/>
      <c r="C8" s="2"/>
      <c r="D8" s="14"/>
      <c r="E8" s="14"/>
      <c r="F8" s="14"/>
      <c r="G8" s="2"/>
      <c r="H8" s="2"/>
      <c r="I8" s="7"/>
    </row>
    <row r="9" spans="1:9">
      <c r="H9" s="16"/>
      <c r="I9" s="7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="85" zoomScaleNormal="100" zoomScaleSheetLayoutView="85" workbookViewId="0">
      <selection activeCell="A4" sqref="A4"/>
    </sheetView>
  </sheetViews>
  <sheetFormatPr defaultRowHeight="15.6"/>
  <cols>
    <col min="1" max="1" width="31.5" customWidth="1"/>
    <col min="2" max="2" width="48.09765625" customWidth="1"/>
  </cols>
  <sheetData>
    <row r="1" spans="1:2" ht="50.25" customHeight="1" thickBot="1">
      <c r="A1" s="442" t="s">
        <v>255</v>
      </c>
      <c r="B1" s="442"/>
    </row>
    <row r="2" spans="1:2" s="1" customFormat="1" ht="16.2" thickBot="1">
      <c r="A2" s="127" t="s">
        <v>136</v>
      </c>
      <c r="B2" s="91" t="s">
        <v>256</v>
      </c>
    </row>
    <row r="3" spans="1:2">
      <c r="A3" s="76" t="s">
        <v>300</v>
      </c>
      <c r="B3" s="76" t="s">
        <v>315</v>
      </c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view="pageBreakPreview" zoomScale="85" zoomScaleNormal="100" zoomScaleSheetLayoutView="85" workbookViewId="0">
      <selection sqref="A1:C1"/>
    </sheetView>
  </sheetViews>
  <sheetFormatPr defaultRowHeight="15.6"/>
  <cols>
    <col min="1" max="1" width="25.3984375" customWidth="1"/>
    <col min="2" max="2" width="26.3984375" customWidth="1"/>
    <col min="3" max="3" width="34.69921875" customWidth="1"/>
    <col min="4" max="4" width="30.69921875" customWidth="1"/>
  </cols>
  <sheetData>
    <row r="1" spans="1:3" ht="78.75" customHeight="1">
      <c r="A1" s="442" t="s">
        <v>257</v>
      </c>
      <c r="B1" s="442"/>
      <c r="C1" s="442"/>
    </row>
    <row r="2" spans="1:3" ht="31.2">
      <c r="A2" s="129" t="s">
        <v>136</v>
      </c>
      <c r="B2" s="91" t="s">
        <v>256</v>
      </c>
      <c r="C2" s="92" t="s">
        <v>258</v>
      </c>
    </row>
    <row r="3" spans="1:3">
      <c r="A3" s="76"/>
      <c r="B3" s="76"/>
      <c r="C3" s="76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C8" s="16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view="pageBreakPreview" zoomScale="85" zoomScaleNormal="100" zoomScaleSheetLayoutView="85" workbookViewId="0">
      <selection activeCell="G15" sqref="G15"/>
    </sheetView>
  </sheetViews>
  <sheetFormatPr defaultRowHeight="15.6"/>
  <cols>
    <col min="1" max="1" width="3.69921875" customWidth="1"/>
    <col min="2" max="2" width="6.59765625" customWidth="1"/>
    <col min="3" max="3" width="12.69921875" customWidth="1"/>
    <col min="4" max="4" width="6" customWidth="1"/>
    <col min="5" max="5" width="5.19921875" customWidth="1"/>
    <col min="6" max="6" width="12.09765625" customWidth="1"/>
    <col min="7" max="7" width="14.69921875" customWidth="1"/>
    <col min="8" max="8" width="11.59765625" customWidth="1"/>
    <col min="9" max="9" width="10.09765625" customWidth="1"/>
    <col min="10" max="10" width="11.19921875" customWidth="1"/>
    <col min="11" max="11" width="14.69921875" customWidth="1"/>
    <col min="12" max="12" width="10.5" customWidth="1"/>
  </cols>
  <sheetData>
    <row r="1" spans="1:12" ht="20.399999999999999">
      <c r="A1" s="478" t="s">
        <v>259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</row>
    <row r="2" spans="1:12" ht="138" customHeight="1" thickBot="1">
      <c r="A2" s="155" t="s">
        <v>260</v>
      </c>
      <c r="B2" s="156" t="s">
        <v>136</v>
      </c>
      <c r="C2" s="156" t="s">
        <v>261</v>
      </c>
      <c r="D2" s="156" t="s">
        <v>262</v>
      </c>
      <c r="E2" s="156" t="s">
        <v>263</v>
      </c>
      <c r="F2" s="156" t="s">
        <v>264</v>
      </c>
      <c r="G2" s="156" t="s">
        <v>265</v>
      </c>
      <c r="H2" s="156" t="s">
        <v>266</v>
      </c>
      <c r="I2" s="156" t="s">
        <v>267</v>
      </c>
      <c r="J2" s="156" t="s">
        <v>268</v>
      </c>
      <c r="K2" s="156" t="s">
        <v>269</v>
      </c>
      <c r="L2" s="157" t="s">
        <v>270</v>
      </c>
    </row>
    <row r="3" spans="1:12" ht="262.2" customHeight="1">
      <c r="A3" s="2">
        <v>1</v>
      </c>
      <c r="B3" s="14" t="s">
        <v>343</v>
      </c>
      <c r="C3" s="346" t="s">
        <v>344</v>
      </c>
      <c r="D3" s="61" t="s">
        <v>345</v>
      </c>
      <c r="E3" s="14" t="s">
        <v>310</v>
      </c>
      <c r="F3" s="346" t="s">
        <v>346</v>
      </c>
      <c r="G3" s="346" t="s">
        <v>347</v>
      </c>
      <c r="H3" s="356" t="s">
        <v>400</v>
      </c>
      <c r="I3" s="14" t="s">
        <v>348</v>
      </c>
      <c r="J3" s="347">
        <v>6837</v>
      </c>
      <c r="K3" s="339">
        <v>0</v>
      </c>
      <c r="L3" s="14" t="s">
        <v>349</v>
      </c>
    </row>
    <row r="4" spans="1:12" ht="145.80000000000001" customHeight="1">
      <c r="A4" s="2">
        <v>2</v>
      </c>
      <c r="B4" s="14" t="s">
        <v>343</v>
      </c>
      <c r="C4" s="346" t="s">
        <v>344</v>
      </c>
      <c r="D4" s="61" t="s">
        <v>345</v>
      </c>
      <c r="E4" s="14" t="s">
        <v>310</v>
      </c>
      <c r="F4" s="14" t="s">
        <v>350</v>
      </c>
      <c r="G4" s="346" t="s">
        <v>351</v>
      </c>
      <c r="H4" s="356" t="s">
        <v>352</v>
      </c>
      <c r="I4" s="14" t="s">
        <v>353</v>
      </c>
      <c r="J4" s="348">
        <v>0</v>
      </c>
      <c r="K4" s="349">
        <v>0</v>
      </c>
      <c r="L4" s="14" t="s">
        <v>349</v>
      </c>
    </row>
    <row r="5" spans="1:12" ht="118.2" customHeight="1">
      <c r="A5" s="2">
        <v>3</v>
      </c>
      <c r="B5" s="14" t="s">
        <v>343</v>
      </c>
      <c r="C5" s="14" t="s">
        <v>399</v>
      </c>
      <c r="D5" s="61" t="s">
        <v>345</v>
      </c>
      <c r="E5" s="14" t="s">
        <v>354</v>
      </c>
      <c r="F5" s="350" t="s">
        <v>355</v>
      </c>
      <c r="G5" s="346" t="s">
        <v>413</v>
      </c>
      <c r="H5" s="357" t="s">
        <v>356</v>
      </c>
      <c r="I5" s="14" t="s">
        <v>357</v>
      </c>
      <c r="J5" s="351">
        <v>0</v>
      </c>
      <c r="K5" s="349">
        <v>0</v>
      </c>
      <c r="L5" s="14" t="s">
        <v>349</v>
      </c>
    </row>
    <row r="6" spans="1:12" ht="349.2" customHeight="1">
      <c r="A6" s="14">
        <v>4</v>
      </c>
      <c r="B6" s="14" t="s">
        <v>343</v>
      </c>
      <c r="C6" s="189" t="s">
        <v>358</v>
      </c>
      <c r="D6" s="14" t="s">
        <v>345</v>
      </c>
      <c r="E6" s="14" t="s">
        <v>354</v>
      </c>
      <c r="F6" s="351" t="s">
        <v>359</v>
      </c>
      <c r="G6" s="346" t="s">
        <v>360</v>
      </c>
      <c r="H6" s="356" t="s">
        <v>403</v>
      </c>
      <c r="I6" s="14" t="s">
        <v>353</v>
      </c>
      <c r="J6" s="347">
        <v>13400</v>
      </c>
      <c r="K6" s="351" t="s">
        <v>361</v>
      </c>
      <c r="L6" s="14" t="s">
        <v>349</v>
      </c>
    </row>
    <row r="7" spans="1:12" ht="279" customHeight="1">
      <c r="A7" s="14">
        <v>5</v>
      </c>
      <c r="B7" s="14" t="s">
        <v>343</v>
      </c>
      <c r="C7" s="189" t="s">
        <v>358</v>
      </c>
      <c r="D7" s="14" t="s">
        <v>345</v>
      </c>
      <c r="E7" s="14" t="s">
        <v>354</v>
      </c>
      <c r="F7" s="351" t="s">
        <v>362</v>
      </c>
      <c r="G7" s="189" t="s">
        <v>363</v>
      </c>
      <c r="H7" s="356" t="s">
        <v>404</v>
      </c>
      <c r="I7" s="14" t="s">
        <v>353</v>
      </c>
      <c r="J7" s="347">
        <v>13400</v>
      </c>
      <c r="K7" s="358">
        <v>0</v>
      </c>
      <c r="L7" s="14" t="s">
        <v>349</v>
      </c>
    </row>
    <row r="8" spans="1:12" ht="327" customHeight="1">
      <c r="A8" s="14">
        <v>6</v>
      </c>
      <c r="B8" s="14" t="s">
        <v>343</v>
      </c>
      <c r="C8" s="346" t="s">
        <v>364</v>
      </c>
      <c r="D8" s="14" t="s">
        <v>345</v>
      </c>
      <c r="E8" s="14" t="s">
        <v>354</v>
      </c>
      <c r="F8" s="350" t="s">
        <v>365</v>
      </c>
      <c r="G8" s="352" t="s">
        <v>366</v>
      </c>
      <c r="H8" s="356" t="s">
        <v>402</v>
      </c>
      <c r="I8" s="14" t="s">
        <v>353</v>
      </c>
      <c r="J8" s="347">
        <v>4700</v>
      </c>
      <c r="K8" s="358">
        <v>0</v>
      </c>
      <c r="L8" s="14" t="s">
        <v>349</v>
      </c>
    </row>
    <row r="9" spans="1:12" ht="379.2" customHeight="1">
      <c r="A9" s="14">
        <v>7</v>
      </c>
      <c r="B9" s="14" t="s">
        <v>343</v>
      </c>
      <c r="C9" s="346" t="s">
        <v>364</v>
      </c>
      <c r="D9" s="14" t="s">
        <v>345</v>
      </c>
      <c r="E9" s="14" t="s">
        <v>354</v>
      </c>
      <c r="F9" s="351" t="s">
        <v>367</v>
      </c>
      <c r="G9" s="346" t="s">
        <v>368</v>
      </c>
      <c r="H9" s="359" t="s">
        <v>401</v>
      </c>
      <c r="I9" s="14" t="s">
        <v>348</v>
      </c>
      <c r="J9" s="347">
        <v>3900</v>
      </c>
      <c r="K9" s="351"/>
      <c r="L9" s="14" t="s">
        <v>349</v>
      </c>
    </row>
    <row r="10" spans="1:12" ht="148.80000000000001" customHeight="1">
      <c r="A10" s="14">
        <v>8</v>
      </c>
      <c r="B10" s="14" t="s">
        <v>343</v>
      </c>
      <c r="C10" s="346" t="s">
        <v>369</v>
      </c>
      <c r="D10" s="14" t="s">
        <v>345</v>
      </c>
      <c r="E10" s="14" t="s">
        <v>354</v>
      </c>
      <c r="F10" s="351" t="s">
        <v>370</v>
      </c>
      <c r="G10" s="346" t="s">
        <v>371</v>
      </c>
      <c r="H10" s="360" t="s">
        <v>405</v>
      </c>
      <c r="I10" s="14" t="s">
        <v>353</v>
      </c>
      <c r="J10" s="347">
        <v>2000</v>
      </c>
      <c r="K10" s="351"/>
      <c r="L10" s="14" t="s">
        <v>349</v>
      </c>
    </row>
    <row r="11" spans="1:12" ht="88.2" customHeight="1">
      <c r="A11" s="61">
        <v>9</v>
      </c>
      <c r="B11" s="61" t="s">
        <v>343</v>
      </c>
      <c r="C11" s="354" t="s">
        <v>394</v>
      </c>
      <c r="D11" s="61" t="s">
        <v>345</v>
      </c>
      <c r="E11" s="61" t="s">
        <v>310</v>
      </c>
      <c r="F11" s="354" t="s">
        <v>372</v>
      </c>
      <c r="G11" s="354" t="s">
        <v>363</v>
      </c>
      <c r="H11" s="356" t="s">
        <v>373</v>
      </c>
      <c r="I11" s="61" t="s">
        <v>374</v>
      </c>
      <c r="J11" s="347">
        <v>7900</v>
      </c>
      <c r="K11" s="347"/>
      <c r="L11" s="61" t="s">
        <v>375</v>
      </c>
    </row>
    <row r="12" spans="1:12" ht="90.6" customHeight="1">
      <c r="A12" s="61">
        <v>10</v>
      </c>
      <c r="B12" s="61" t="s">
        <v>343</v>
      </c>
      <c r="C12" s="354" t="s">
        <v>394</v>
      </c>
      <c r="D12" s="61" t="s">
        <v>345</v>
      </c>
      <c r="E12" s="61" t="s">
        <v>310</v>
      </c>
      <c r="F12" s="354" t="s">
        <v>376</v>
      </c>
      <c r="G12" s="346" t="s">
        <v>377</v>
      </c>
      <c r="H12" s="356" t="s">
        <v>378</v>
      </c>
      <c r="I12" s="61" t="s">
        <v>379</v>
      </c>
      <c r="J12" s="355">
        <v>1800</v>
      </c>
      <c r="K12" s="355"/>
      <c r="L12" s="14" t="s">
        <v>349</v>
      </c>
    </row>
    <row r="13" spans="1:12" ht="93" customHeight="1">
      <c r="A13" s="61">
        <v>11</v>
      </c>
      <c r="B13" s="61" t="s">
        <v>343</v>
      </c>
      <c r="C13" s="354" t="s">
        <v>394</v>
      </c>
      <c r="D13" s="61" t="s">
        <v>345</v>
      </c>
      <c r="E13" s="61" t="s">
        <v>310</v>
      </c>
      <c r="F13" s="354" t="s">
        <v>380</v>
      </c>
      <c r="G13" s="346" t="s">
        <v>406</v>
      </c>
      <c r="H13" s="356" t="s">
        <v>381</v>
      </c>
      <c r="I13" s="61" t="s">
        <v>379</v>
      </c>
      <c r="J13" s="355">
        <v>1900</v>
      </c>
      <c r="K13" s="355"/>
      <c r="L13" s="61" t="s">
        <v>349</v>
      </c>
    </row>
    <row r="14" spans="1:12" ht="105" customHeight="1">
      <c r="A14" s="61">
        <v>12</v>
      </c>
      <c r="B14" s="61" t="s">
        <v>343</v>
      </c>
      <c r="C14" s="354" t="s">
        <v>394</v>
      </c>
      <c r="D14" s="61" t="s">
        <v>345</v>
      </c>
      <c r="E14" s="61" t="s">
        <v>310</v>
      </c>
      <c r="F14" s="354" t="s">
        <v>382</v>
      </c>
      <c r="G14" s="346" t="s">
        <v>366</v>
      </c>
      <c r="H14" s="362" t="s">
        <v>383</v>
      </c>
      <c r="I14" s="61" t="s">
        <v>379</v>
      </c>
      <c r="J14" s="355">
        <v>6300</v>
      </c>
      <c r="K14" s="355"/>
      <c r="L14" s="14" t="s">
        <v>349</v>
      </c>
    </row>
    <row r="15" spans="1:12" ht="226.2" customHeight="1">
      <c r="A15" s="61">
        <v>13</v>
      </c>
      <c r="B15" s="61" t="s">
        <v>343</v>
      </c>
      <c r="C15" s="354" t="s">
        <v>394</v>
      </c>
      <c r="D15" s="61" t="s">
        <v>345</v>
      </c>
      <c r="E15" s="61" t="s">
        <v>310</v>
      </c>
      <c r="F15" s="354" t="s">
        <v>384</v>
      </c>
      <c r="G15" s="361" t="s">
        <v>368</v>
      </c>
      <c r="H15" s="362" t="s">
        <v>407</v>
      </c>
      <c r="I15" s="61" t="s">
        <v>374</v>
      </c>
      <c r="J15" s="355">
        <v>2300</v>
      </c>
      <c r="K15" s="355"/>
      <c r="L15" s="14" t="s">
        <v>375</v>
      </c>
    </row>
    <row r="16" spans="1:12" ht="78">
      <c r="A16" s="61">
        <v>14</v>
      </c>
      <c r="B16" s="61" t="s">
        <v>343</v>
      </c>
      <c r="C16" s="354" t="s">
        <v>394</v>
      </c>
      <c r="D16" s="61" t="s">
        <v>345</v>
      </c>
      <c r="E16" s="61" t="s">
        <v>310</v>
      </c>
      <c r="F16" s="354" t="s">
        <v>385</v>
      </c>
      <c r="G16" s="353" t="s">
        <v>386</v>
      </c>
      <c r="H16" s="363" t="s">
        <v>387</v>
      </c>
      <c r="I16" s="61" t="s">
        <v>374</v>
      </c>
      <c r="J16" s="355">
        <v>6300</v>
      </c>
      <c r="K16" s="355"/>
      <c r="L16" s="61" t="s">
        <v>375</v>
      </c>
    </row>
    <row r="17" spans="1:12" ht="147" customHeight="1">
      <c r="A17" s="61">
        <v>15</v>
      </c>
      <c r="B17" s="61" t="s">
        <v>343</v>
      </c>
      <c r="C17" s="354" t="s">
        <v>394</v>
      </c>
      <c r="D17" s="61" t="s">
        <v>345</v>
      </c>
      <c r="E17" s="61" t="s">
        <v>310</v>
      </c>
      <c r="F17" s="354" t="s">
        <v>388</v>
      </c>
      <c r="G17" s="354" t="s">
        <v>411</v>
      </c>
      <c r="H17" s="362" t="s">
        <v>408</v>
      </c>
      <c r="I17" s="61" t="s">
        <v>379</v>
      </c>
      <c r="J17" s="355">
        <v>2200</v>
      </c>
      <c r="K17" s="355"/>
      <c r="L17" s="61" t="s">
        <v>349</v>
      </c>
    </row>
    <row r="18" spans="1:12" ht="132" customHeight="1">
      <c r="A18" s="61">
        <v>16</v>
      </c>
      <c r="B18" s="61" t="s">
        <v>343</v>
      </c>
      <c r="C18" s="354" t="s">
        <v>394</v>
      </c>
      <c r="D18" s="61" t="s">
        <v>345</v>
      </c>
      <c r="E18" s="61" t="s">
        <v>310</v>
      </c>
      <c r="F18" s="354" t="s">
        <v>389</v>
      </c>
      <c r="G18" s="346" t="s">
        <v>409</v>
      </c>
      <c r="H18" s="363" t="s">
        <v>390</v>
      </c>
      <c r="I18" s="61" t="s">
        <v>379</v>
      </c>
      <c r="J18" s="355">
        <v>1600</v>
      </c>
      <c r="K18" s="355"/>
      <c r="L18" s="61" t="s">
        <v>349</v>
      </c>
    </row>
    <row r="19" spans="1:12" ht="102" customHeight="1">
      <c r="A19" s="61">
        <v>17</v>
      </c>
      <c r="B19" s="61" t="s">
        <v>343</v>
      </c>
      <c r="C19" s="354" t="s">
        <v>394</v>
      </c>
      <c r="D19" s="61" t="s">
        <v>345</v>
      </c>
      <c r="E19" s="61" t="s">
        <v>310</v>
      </c>
      <c r="F19" s="354" t="s">
        <v>391</v>
      </c>
      <c r="G19" s="354" t="s">
        <v>392</v>
      </c>
      <c r="H19" s="356" t="s">
        <v>395</v>
      </c>
      <c r="I19" s="61" t="s">
        <v>379</v>
      </c>
      <c r="J19" s="355">
        <v>2500</v>
      </c>
      <c r="K19" s="355"/>
      <c r="L19" s="61" t="s">
        <v>349</v>
      </c>
    </row>
    <row r="20" spans="1:12" ht="237" customHeight="1">
      <c r="A20" s="61">
        <v>18</v>
      </c>
      <c r="B20" s="61" t="s">
        <v>343</v>
      </c>
      <c r="C20" s="354" t="s">
        <v>394</v>
      </c>
      <c r="D20" s="61" t="s">
        <v>345</v>
      </c>
      <c r="E20" s="61" t="s">
        <v>310</v>
      </c>
      <c r="F20" s="354" t="s">
        <v>393</v>
      </c>
      <c r="G20" s="354" t="s">
        <v>412</v>
      </c>
      <c r="H20" s="356" t="s">
        <v>410</v>
      </c>
      <c r="I20" s="61" t="s">
        <v>379</v>
      </c>
      <c r="J20" s="355">
        <v>1600</v>
      </c>
      <c r="K20" s="355"/>
      <c r="L20" s="61" t="s">
        <v>349</v>
      </c>
    </row>
    <row r="21" spans="1:12" ht="102" customHeight="1">
      <c r="A21" s="61">
        <v>19</v>
      </c>
      <c r="B21" s="44" t="s">
        <v>343</v>
      </c>
      <c r="C21" s="354" t="s">
        <v>394</v>
      </c>
      <c r="D21" s="61" t="s">
        <v>345</v>
      </c>
      <c r="E21" s="61" t="s">
        <v>310</v>
      </c>
      <c r="F21" s="354" t="s">
        <v>396</v>
      </c>
      <c r="G21" s="364" t="s">
        <v>397</v>
      </c>
      <c r="H21" s="365" t="s">
        <v>398</v>
      </c>
      <c r="I21" s="61" t="s">
        <v>379</v>
      </c>
      <c r="J21" s="44">
        <v>1600</v>
      </c>
      <c r="K21" s="44"/>
      <c r="L21" s="61" t="s">
        <v>375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Normal="100" zoomScaleSheetLayoutView="100" workbookViewId="0">
      <selection activeCell="I7" sqref="I7"/>
    </sheetView>
  </sheetViews>
  <sheetFormatPr defaultRowHeight="15.6"/>
  <cols>
    <col min="1" max="1" width="2.19921875" customWidth="1"/>
    <col min="2" max="2" width="6.09765625" bestFit="1" customWidth="1"/>
    <col min="3" max="3" width="9.8984375" bestFit="1" customWidth="1"/>
    <col min="4" max="4" width="5.19921875" customWidth="1"/>
    <col min="5" max="5" width="4.19921875" customWidth="1"/>
    <col min="6" max="6" width="9.5" bestFit="1" customWidth="1"/>
    <col min="7" max="7" width="13.19921875" bestFit="1" customWidth="1"/>
    <col min="8" max="8" width="23.8984375" customWidth="1"/>
    <col min="9" max="9" width="9" customWidth="1"/>
    <col min="10" max="10" width="17.3984375" customWidth="1"/>
    <col min="11" max="11" width="13.69921875" customWidth="1"/>
    <col min="12" max="12" width="9.3984375" bestFit="1" customWidth="1"/>
  </cols>
  <sheetData>
    <row r="1" spans="1:13" ht="20.25" customHeight="1">
      <c r="A1" s="479" t="s">
        <v>271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310"/>
    </row>
    <row r="2" spans="1:13" s="154" customFormat="1" ht="119.4" thickBot="1">
      <c r="A2" s="150" t="s">
        <v>260</v>
      </c>
      <c r="B2" s="151" t="s">
        <v>136</v>
      </c>
      <c r="C2" s="151" t="s">
        <v>261</v>
      </c>
      <c r="D2" s="151" t="s">
        <v>262</v>
      </c>
      <c r="E2" s="151" t="s">
        <v>263</v>
      </c>
      <c r="F2" s="151" t="s">
        <v>264</v>
      </c>
      <c r="G2" s="151" t="s">
        <v>265</v>
      </c>
      <c r="H2" s="151" t="s">
        <v>266</v>
      </c>
      <c r="I2" s="151" t="s">
        <v>267</v>
      </c>
      <c r="J2" s="151" t="s">
        <v>268</v>
      </c>
      <c r="K2" s="151" t="s">
        <v>269</v>
      </c>
      <c r="L2" s="152" t="s">
        <v>270</v>
      </c>
      <c r="M2" s="153"/>
    </row>
    <row r="3" spans="1:13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148"/>
    </row>
    <row r="4" spans="1:1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148"/>
    </row>
    <row r="5" spans="1:13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148"/>
    </row>
    <row r="6" spans="1:1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148"/>
    </row>
    <row r="7" spans="1:1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148"/>
    </row>
    <row r="8" spans="1:1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148"/>
    </row>
    <row r="9" spans="1:1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148"/>
    </row>
    <row r="10" spans="1:13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48"/>
    </row>
    <row r="11" spans="1:13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148"/>
    </row>
    <row r="12" spans="1:13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148"/>
    </row>
    <row r="13" spans="1:13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148"/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Normal="100" zoomScaleSheetLayoutView="100" workbookViewId="0">
      <selection activeCell="E15" sqref="E15"/>
    </sheetView>
  </sheetViews>
  <sheetFormatPr defaultRowHeight="15.6"/>
  <cols>
    <col min="1" max="1" width="18.19921875" customWidth="1"/>
    <col min="2" max="2" width="23.5" customWidth="1"/>
    <col min="3" max="3" width="32.69921875" customWidth="1"/>
    <col min="4" max="4" width="22" customWidth="1"/>
    <col min="5" max="5" width="15.8984375" customWidth="1"/>
  </cols>
  <sheetData>
    <row r="1" spans="1:5" ht="21" thickBot="1">
      <c r="A1" s="402" t="s">
        <v>272</v>
      </c>
      <c r="B1" s="402"/>
      <c r="C1" s="402"/>
      <c r="D1" s="402"/>
      <c r="E1" s="402"/>
    </row>
    <row r="2" spans="1:5" s="1" customFormat="1" ht="16.2" thickBot="1">
      <c r="A2" s="127" t="s">
        <v>273</v>
      </c>
      <c r="B2" s="131" t="s">
        <v>274</v>
      </c>
      <c r="C2" s="131" t="s">
        <v>275</v>
      </c>
      <c r="D2" s="131" t="s">
        <v>276</v>
      </c>
      <c r="E2" s="128" t="s">
        <v>277</v>
      </c>
    </row>
    <row r="3" spans="1:5" s="1" customFormat="1">
      <c r="A3" s="130"/>
      <c r="B3" s="130"/>
      <c r="C3" s="130"/>
      <c r="D3" s="130"/>
      <c r="E3" s="130"/>
    </row>
    <row r="4" spans="1:5" s="1" customFormat="1">
      <c r="A4" s="130"/>
      <c r="B4" s="130"/>
      <c r="C4" s="130"/>
      <c r="D4" s="130"/>
      <c r="E4" s="130"/>
    </row>
    <row r="5" spans="1:5" s="1" customFormat="1">
      <c r="A5" s="130"/>
      <c r="B5" s="130"/>
      <c r="C5" s="130"/>
      <c r="D5" s="130"/>
      <c r="E5" s="130"/>
    </row>
    <row r="6" spans="1:5" s="1" customFormat="1">
      <c r="A6" s="45"/>
      <c r="B6" s="45"/>
      <c r="C6" s="45"/>
      <c r="D6" s="45"/>
      <c r="E6" s="45"/>
    </row>
    <row r="7" spans="1:5" s="1" customFormat="1">
      <c r="A7" s="45"/>
      <c r="B7" s="45"/>
      <c r="C7" s="45"/>
      <c r="D7" s="45"/>
      <c r="E7" s="45"/>
    </row>
    <row r="8" spans="1:5" s="1" customFormat="1">
      <c r="A8" s="45"/>
      <c r="B8" s="45"/>
      <c r="C8" s="45"/>
      <c r="D8" s="45"/>
      <c r="E8" s="45"/>
    </row>
    <row r="9" spans="1:5">
      <c r="A9" s="2"/>
      <c r="B9" s="2"/>
      <c r="C9" s="2"/>
      <c r="D9" s="2"/>
      <c r="E9" s="2"/>
    </row>
    <row r="10" spans="1:5">
      <c r="A10" s="2"/>
      <c r="B10" s="2"/>
      <c r="C10" s="2"/>
      <c r="D10" s="2"/>
      <c r="E10" s="2"/>
    </row>
    <row r="11" spans="1:5">
      <c r="D11" s="16"/>
    </row>
  </sheetData>
  <mergeCells count="1">
    <mergeCell ref="A1:E1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view="pageBreakPreview" zoomScale="60" zoomScaleNormal="80" workbookViewId="0">
      <selection activeCell="I15" sqref="I15"/>
    </sheetView>
  </sheetViews>
  <sheetFormatPr defaultRowHeight="15.6"/>
  <cols>
    <col min="1" max="1" width="10.59765625" customWidth="1"/>
    <col min="2" max="2" width="11.09765625" customWidth="1"/>
    <col min="3" max="3" width="11.5" customWidth="1"/>
    <col min="4" max="9" width="15.59765625" customWidth="1"/>
    <col min="10" max="10" width="15.69921875" customWidth="1"/>
    <col min="11" max="11" width="15.59765625" customWidth="1"/>
    <col min="12" max="12" width="2.69921875" customWidth="1"/>
    <col min="13" max="13" width="15.69921875" customWidth="1"/>
    <col min="14" max="14" width="15.59765625" customWidth="1"/>
    <col min="15" max="15" width="2.69921875" customWidth="1"/>
    <col min="16" max="16" width="15.59765625" customWidth="1"/>
    <col min="17" max="17" width="15.69921875" customWidth="1"/>
  </cols>
  <sheetData>
    <row r="1" spans="1:17" ht="45" customHeight="1">
      <c r="A1" s="484" t="s">
        <v>293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6"/>
    </row>
    <row r="2" spans="1:17" ht="104.25" customHeight="1" thickBot="1">
      <c r="A2" s="487" t="s">
        <v>282</v>
      </c>
      <c r="B2" s="487"/>
      <c r="C2" s="487"/>
      <c r="D2" s="487" t="s">
        <v>283</v>
      </c>
      <c r="E2" s="487"/>
      <c r="F2" s="487" t="s">
        <v>284</v>
      </c>
      <c r="G2" s="487"/>
      <c r="H2" s="487" t="s">
        <v>287</v>
      </c>
      <c r="I2" s="487"/>
      <c r="J2" s="482" t="s">
        <v>288</v>
      </c>
      <c r="K2" s="483"/>
      <c r="L2" s="483"/>
      <c r="M2" s="483"/>
      <c r="N2" s="483"/>
      <c r="O2" s="483"/>
      <c r="P2" s="483"/>
      <c r="Q2" s="483"/>
    </row>
    <row r="3" spans="1:17" ht="78">
      <c r="A3" s="57" t="s">
        <v>246</v>
      </c>
      <c r="B3" s="327" t="s">
        <v>79</v>
      </c>
      <c r="C3" s="57" t="s">
        <v>285</v>
      </c>
      <c r="D3" s="57" t="s">
        <v>286</v>
      </c>
      <c r="E3" s="57" t="s">
        <v>285</v>
      </c>
      <c r="F3" s="57" t="s">
        <v>150</v>
      </c>
      <c r="G3" s="57" t="s">
        <v>285</v>
      </c>
      <c r="H3" s="57" t="s">
        <v>150</v>
      </c>
      <c r="I3" s="57" t="s">
        <v>285</v>
      </c>
      <c r="J3" s="326" t="s">
        <v>150</v>
      </c>
      <c r="K3" s="329" t="s">
        <v>291</v>
      </c>
      <c r="L3" s="443"/>
      <c r="M3" s="330" t="s">
        <v>289</v>
      </c>
      <c r="N3" s="329" t="s">
        <v>291</v>
      </c>
      <c r="O3" s="443"/>
      <c r="P3" s="331" t="s">
        <v>290</v>
      </c>
      <c r="Q3" s="326" t="s">
        <v>291</v>
      </c>
    </row>
    <row r="4" spans="1:17">
      <c r="A4" s="39"/>
      <c r="B4" s="39"/>
      <c r="C4" s="39"/>
      <c r="D4" s="39"/>
      <c r="E4" s="39"/>
      <c r="F4" s="39"/>
      <c r="G4" s="39"/>
      <c r="H4" s="325"/>
      <c r="I4" s="325"/>
      <c r="J4" s="325"/>
      <c r="K4" s="328"/>
      <c r="L4" s="480"/>
      <c r="M4" s="3"/>
      <c r="N4" s="25"/>
      <c r="O4" s="480"/>
      <c r="P4" s="3"/>
      <c r="Q4" s="2"/>
    </row>
    <row r="5" spans="1:17">
      <c r="A5" s="39"/>
      <c r="B5" s="39"/>
      <c r="C5" s="39"/>
      <c r="D5" s="39"/>
      <c r="E5" s="39"/>
      <c r="F5" s="39"/>
      <c r="G5" s="39"/>
      <c r="H5" s="325"/>
      <c r="I5" s="325"/>
      <c r="J5" s="325"/>
      <c r="K5" s="328"/>
      <c r="L5" s="480"/>
      <c r="M5" s="3"/>
      <c r="N5" s="25"/>
      <c r="O5" s="480"/>
      <c r="P5" s="3"/>
      <c r="Q5" s="2"/>
    </row>
    <row r="6" spans="1:17">
      <c r="A6" s="39"/>
      <c r="B6" s="39"/>
      <c r="C6" s="39"/>
      <c r="D6" s="39"/>
      <c r="E6" s="39"/>
      <c r="F6" s="39"/>
      <c r="G6" s="39"/>
      <c r="H6" s="325"/>
      <c r="I6" s="325"/>
      <c r="J6" s="325"/>
      <c r="K6" s="328"/>
      <c r="L6" s="480"/>
      <c r="M6" s="3"/>
      <c r="N6" s="25"/>
      <c r="O6" s="480"/>
      <c r="P6" s="3"/>
      <c r="Q6" s="2"/>
    </row>
    <row r="7" spans="1:17">
      <c r="A7" s="39"/>
      <c r="B7" s="39"/>
      <c r="C7" s="39"/>
      <c r="D7" s="39"/>
      <c r="E7" s="39"/>
      <c r="F7" s="39"/>
      <c r="G7" s="39"/>
      <c r="H7" s="325"/>
      <c r="I7" s="325"/>
      <c r="J7" s="325"/>
      <c r="K7" s="328"/>
      <c r="L7" s="480"/>
      <c r="M7" s="3"/>
      <c r="N7" s="25"/>
      <c r="O7" s="480"/>
      <c r="P7" s="3"/>
      <c r="Q7" s="2"/>
    </row>
    <row r="8" spans="1:17" ht="16.2" thickBot="1">
      <c r="A8" s="2"/>
      <c r="B8" s="2"/>
      <c r="C8" s="2"/>
      <c r="D8" s="2"/>
      <c r="E8" s="14"/>
      <c r="F8" s="14"/>
      <c r="G8" s="14"/>
      <c r="H8" s="325"/>
      <c r="I8" s="325"/>
      <c r="J8" s="325"/>
      <c r="K8" s="328"/>
      <c r="L8" s="481"/>
      <c r="M8" s="3"/>
      <c r="N8" s="25"/>
      <c r="O8" s="481"/>
      <c r="P8" s="3"/>
      <c r="Q8" s="2"/>
    </row>
    <row r="9" spans="1:17">
      <c r="I9" s="7"/>
    </row>
  </sheetData>
  <mergeCells count="8">
    <mergeCell ref="L3:L8"/>
    <mergeCell ref="J2:Q2"/>
    <mergeCell ref="O3:O8"/>
    <mergeCell ref="A1:Q1"/>
    <mergeCell ref="F2:G2"/>
    <mergeCell ref="H2:I2"/>
    <mergeCell ref="D2:E2"/>
    <mergeCell ref="A2:C2"/>
  </mergeCells>
  <pageMargins left="0.7" right="0.7" top="0.75" bottom="0.75" header="0.3" footer="0.3"/>
  <pageSetup paperSize="9" scale="6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D19"/>
  <sheetViews>
    <sheetView view="pageBreakPreview" zoomScale="60" zoomScaleNormal="100" workbookViewId="0">
      <selection activeCell="A3" sqref="A3"/>
    </sheetView>
  </sheetViews>
  <sheetFormatPr defaultRowHeight="15.6"/>
  <sheetData>
    <row r="9" spans="1:4">
      <c r="A9" s="7"/>
      <c r="B9" s="7"/>
      <c r="C9" s="7"/>
      <c r="D9" s="7"/>
    </row>
    <row r="10" spans="1:4">
      <c r="A10" s="7"/>
      <c r="B10" s="7"/>
      <c r="C10" s="7"/>
      <c r="D10" s="7"/>
    </row>
    <row r="11" spans="1:4">
      <c r="A11" s="312"/>
      <c r="B11" s="312"/>
      <c r="C11" s="312"/>
      <c r="D11" s="7"/>
    </row>
    <row r="12" spans="1:4">
      <c r="A12" s="7"/>
      <c r="B12" s="7"/>
      <c r="C12" s="7"/>
      <c r="D12" s="7"/>
    </row>
    <row r="13" spans="1:4">
      <c r="A13" s="7"/>
      <c r="B13" s="7"/>
      <c r="C13" s="7"/>
      <c r="D13" s="7"/>
    </row>
    <row r="14" spans="1:4">
      <c r="A14" s="7"/>
      <c r="B14" s="7"/>
      <c r="C14" s="7"/>
      <c r="D14" s="7"/>
    </row>
    <row r="15" spans="1:4">
      <c r="A15" s="7"/>
      <c r="B15" s="7"/>
      <c r="C15" s="7"/>
      <c r="D15" s="7"/>
    </row>
    <row r="16" spans="1:4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view="pageBreakPreview" topLeftCell="A3" zoomScaleNormal="100" zoomScaleSheetLayoutView="100" workbookViewId="0">
      <selection activeCell="E19" sqref="E19"/>
    </sheetView>
  </sheetViews>
  <sheetFormatPr defaultRowHeight="15.6"/>
  <cols>
    <col min="1" max="1" width="15.09765625" customWidth="1"/>
    <col min="2" max="2" width="8.19921875" customWidth="1"/>
    <col min="3" max="3" width="10.59765625" customWidth="1"/>
    <col min="4" max="4" width="9" customWidth="1"/>
    <col min="5" max="5" width="8.09765625" customWidth="1"/>
    <col min="6" max="6" width="9.19921875" customWidth="1"/>
    <col min="7" max="7" width="9.59765625" customWidth="1"/>
    <col min="8" max="8" width="8.69921875" customWidth="1"/>
  </cols>
  <sheetData>
    <row r="1" spans="1:12" ht="21" thickBot="1">
      <c r="A1" s="394" t="s">
        <v>49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</row>
    <row r="2" spans="1:12" ht="15.75" customHeight="1">
      <c r="A2" s="395" t="s">
        <v>50</v>
      </c>
      <c r="B2" s="397" t="s">
        <v>51</v>
      </c>
      <c r="C2" s="399" t="s">
        <v>52</v>
      </c>
      <c r="D2" s="399"/>
      <c r="E2" s="399"/>
      <c r="F2" s="399"/>
      <c r="G2" s="399" t="s">
        <v>53</v>
      </c>
      <c r="H2" s="399"/>
      <c r="I2" s="399"/>
      <c r="J2" s="399"/>
      <c r="K2" s="400" t="s">
        <v>54</v>
      </c>
      <c r="L2" s="401"/>
    </row>
    <row r="3" spans="1:12" ht="16.2" thickBot="1">
      <c r="A3" s="396"/>
      <c r="B3" s="398"/>
      <c r="C3" s="252" t="s">
        <v>55</v>
      </c>
      <c r="D3" s="252" t="s">
        <v>56</v>
      </c>
      <c r="E3" s="252" t="s">
        <v>57</v>
      </c>
      <c r="F3" s="252" t="s">
        <v>56</v>
      </c>
      <c r="G3" s="252" t="s">
        <v>55</v>
      </c>
      <c r="H3" s="252" t="s">
        <v>56</v>
      </c>
      <c r="I3" s="252" t="s">
        <v>57</v>
      </c>
      <c r="J3" s="252" t="s">
        <v>56</v>
      </c>
      <c r="K3" s="252" t="s">
        <v>58</v>
      </c>
      <c r="L3" s="253" t="s">
        <v>56</v>
      </c>
    </row>
    <row r="4" spans="1:12" ht="13.5" customHeight="1">
      <c r="A4" s="242" t="s">
        <v>300</v>
      </c>
      <c r="B4" s="12">
        <v>1</v>
      </c>
      <c r="C4" s="76">
        <v>936</v>
      </c>
      <c r="D4" s="76">
        <v>498</v>
      </c>
      <c r="E4" s="76">
        <v>101</v>
      </c>
      <c r="F4" s="76">
        <v>16</v>
      </c>
      <c r="G4" s="76">
        <v>189</v>
      </c>
      <c r="H4" s="76">
        <v>94</v>
      </c>
      <c r="I4" s="76">
        <v>163</v>
      </c>
      <c r="J4" s="76">
        <v>38</v>
      </c>
      <c r="K4" s="87">
        <f t="shared" ref="K4:K38" si="0">+C4+E4+G4+I4</f>
        <v>1389</v>
      </c>
      <c r="L4" s="243">
        <f t="shared" ref="L4:L38" si="1">+D4+F4+H4+J4</f>
        <v>646</v>
      </c>
    </row>
    <row r="5" spans="1:12" ht="13.5" customHeight="1">
      <c r="A5" s="239"/>
      <c r="B5" s="52">
        <v>2</v>
      </c>
      <c r="C5" s="2">
        <v>513</v>
      </c>
      <c r="D5" s="2">
        <v>262</v>
      </c>
      <c r="E5" s="2">
        <v>149</v>
      </c>
      <c r="F5" s="2">
        <v>45</v>
      </c>
      <c r="G5" s="2">
        <v>211</v>
      </c>
      <c r="H5" s="2">
        <v>114</v>
      </c>
      <c r="I5" s="2">
        <v>58</v>
      </c>
      <c r="J5" s="2">
        <v>26</v>
      </c>
      <c r="K5" s="50">
        <f t="shared" si="0"/>
        <v>931</v>
      </c>
      <c r="L5" s="240">
        <f t="shared" si="1"/>
        <v>447</v>
      </c>
    </row>
    <row r="6" spans="1:12" ht="13.5" customHeight="1">
      <c r="A6" s="239"/>
      <c r="B6" s="52" t="s">
        <v>59</v>
      </c>
      <c r="C6" s="2"/>
      <c r="D6" s="2"/>
      <c r="E6" s="2"/>
      <c r="F6" s="2"/>
      <c r="G6" s="2"/>
      <c r="H6" s="2"/>
      <c r="I6" s="2"/>
      <c r="J6" s="2"/>
      <c r="K6" s="50">
        <f t="shared" si="0"/>
        <v>0</v>
      </c>
      <c r="L6" s="240">
        <f t="shared" si="1"/>
        <v>0</v>
      </c>
    </row>
    <row r="7" spans="1:12" ht="13.5" customHeight="1">
      <c r="A7" s="239"/>
      <c r="B7" s="52">
        <v>3</v>
      </c>
      <c r="C7" s="2"/>
      <c r="D7" s="2"/>
      <c r="E7" s="2"/>
      <c r="F7" s="2"/>
      <c r="G7" s="2">
        <v>44</v>
      </c>
      <c r="H7" s="2">
        <v>26</v>
      </c>
      <c r="I7" s="2">
        <v>15</v>
      </c>
      <c r="J7" s="2">
        <v>5</v>
      </c>
      <c r="K7" s="50">
        <f t="shared" si="0"/>
        <v>59</v>
      </c>
      <c r="L7" s="240">
        <f t="shared" si="1"/>
        <v>31</v>
      </c>
    </row>
    <row r="8" spans="1:12" ht="13.5" customHeight="1">
      <c r="A8" s="390" t="s">
        <v>60</v>
      </c>
      <c r="B8" s="391"/>
      <c r="C8" s="73">
        <f t="shared" ref="C8:J8" si="2">+SUBTOTAL(9,C4:C7)</f>
        <v>1449</v>
      </c>
      <c r="D8" s="73">
        <f t="shared" si="2"/>
        <v>760</v>
      </c>
      <c r="E8" s="73">
        <f t="shared" si="2"/>
        <v>250</v>
      </c>
      <c r="F8" s="73">
        <f t="shared" si="2"/>
        <v>61</v>
      </c>
      <c r="G8" s="73">
        <f t="shared" si="2"/>
        <v>444</v>
      </c>
      <c r="H8" s="73">
        <f t="shared" si="2"/>
        <v>234</v>
      </c>
      <c r="I8" s="73">
        <f t="shared" si="2"/>
        <v>236</v>
      </c>
      <c r="J8" s="73">
        <f t="shared" si="2"/>
        <v>69</v>
      </c>
      <c r="K8" s="50">
        <f t="shared" si="0"/>
        <v>2379</v>
      </c>
      <c r="L8" s="240">
        <f t="shared" si="1"/>
        <v>1124</v>
      </c>
    </row>
    <row r="9" spans="1:12" ht="13.5" customHeight="1">
      <c r="A9" s="241" t="s">
        <v>61</v>
      </c>
      <c r="B9" s="52">
        <v>1</v>
      </c>
      <c r="C9" s="2"/>
      <c r="D9" s="2"/>
      <c r="E9" s="2"/>
      <c r="F9" s="2"/>
      <c r="G9" s="2"/>
      <c r="H9" s="2"/>
      <c r="I9" s="2"/>
      <c r="J9" s="2"/>
      <c r="K9" s="50">
        <f t="shared" si="0"/>
        <v>0</v>
      </c>
      <c r="L9" s="240">
        <f t="shared" si="1"/>
        <v>0</v>
      </c>
    </row>
    <row r="10" spans="1:12" ht="13.5" customHeight="1">
      <c r="A10" s="239"/>
      <c r="B10" s="52">
        <v>2</v>
      </c>
      <c r="C10" s="2"/>
      <c r="D10" s="2"/>
      <c r="E10" s="2"/>
      <c r="F10" s="2"/>
      <c r="G10" s="2"/>
      <c r="H10" s="2"/>
      <c r="I10" s="2"/>
      <c r="J10" s="2"/>
      <c r="K10" s="50">
        <f t="shared" si="0"/>
        <v>0</v>
      </c>
      <c r="L10" s="240">
        <f t="shared" si="1"/>
        <v>0</v>
      </c>
    </row>
    <row r="11" spans="1:12" ht="13.5" customHeight="1">
      <c r="A11" s="239"/>
      <c r="B11" s="52" t="s">
        <v>59</v>
      </c>
      <c r="C11" s="2"/>
      <c r="D11" s="2"/>
      <c r="E11" s="2"/>
      <c r="F11" s="2"/>
      <c r="G11" s="2"/>
      <c r="H11" s="2"/>
      <c r="I11" s="2"/>
      <c r="J11" s="2"/>
      <c r="K11" s="50">
        <f t="shared" si="0"/>
        <v>0</v>
      </c>
      <c r="L11" s="240">
        <f t="shared" si="1"/>
        <v>0</v>
      </c>
    </row>
    <row r="12" spans="1:12" ht="13.5" customHeight="1">
      <c r="A12" s="239"/>
      <c r="B12" s="52">
        <v>3</v>
      </c>
      <c r="C12" s="2"/>
      <c r="D12" s="2"/>
      <c r="E12" s="2"/>
      <c r="F12" s="2"/>
      <c r="G12" s="2"/>
      <c r="H12" s="2"/>
      <c r="I12" s="2"/>
      <c r="J12" s="2"/>
      <c r="K12" s="50">
        <f t="shared" si="0"/>
        <v>0</v>
      </c>
      <c r="L12" s="240">
        <f t="shared" si="1"/>
        <v>0</v>
      </c>
    </row>
    <row r="13" spans="1:12">
      <c r="A13" s="390" t="s">
        <v>62</v>
      </c>
      <c r="B13" s="391"/>
      <c r="C13" s="73">
        <f t="shared" ref="C13:J13" si="3">+SUBTOTAL(9,C9:C12)</f>
        <v>0</v>
      </c>
      <c r="D13" s="73">
        <f t="shared" si="3"/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50">
        <f t="shared" si="0"/>
        <v>0</v>
      </c>
      <c r="L13" s="240">
        <f t="shared" si="1"/>
        <v>0</v>
      </c>
    </row>
    <row r="14" spans="1:12">
      <c r="A14" s="241" t="s">
        <v>63</v>
      </c>
      <c r="B14" s="52">
        <v>1</v>
      </c>
      <c r="C14" s="2"/>
      <c r="D14" s="2"/>
      <c r="E14" s="2"/>
      <c r="F14" s="2"/>
      <c r="G14" s="2"/>
      <c r="H14" s="2"/>
      <c r="I14" s="2"/>
      <c r="J14" s="2"/>
      <c r="K14" s="50">
        <f t="shared" si="0"/>
        <v>0</v>
      </c>
      <c r="L14" s="240">
        <f t="shared" si="1"/>
        <v>0</v>
      </c>
    </row>
    <row r="15" spans="1:12">
      <c r="A15" s="239"/>
      <c r="B15" s="52">
        <v>2</v>
      </c>
      <c r="C15" s="2"/>
      <c r="D15" s="2"/>
      <c r="E15" s="2"/>
      <c r="F15" s="2"/>
      <c r="G15" s="2"/>
      <c r="H15" s="2"/>
      <c r="I15" s="2"/>
      <c r="J15" s="2"/>
      <c r="K15" s="50">
        <f t="shared" si="0"/>
        <v>0</v>
      </c>
      <c r="L15" s="240">
        <f t="shared" si="1"/>
        <v>0</v>
      </c>
    </row>
    <row r="16" spans="1:12">
      <c r="A16" s="239"/>
      <c r="B16" s="52" t="s">
        <v>59</v>
      </c>
      <c r="C16" s="2"/>
      <c r="D16" s="2"/>
      <c r="E16" s="2"/>
      <c r="F16" s="2"/>
      <c r="G16" s="2"/>
      <c r="H16" s="2"/>
      <c r="I16" s="2"/>
      <c r="J16" s="2"/>
      <c r="K16" s="50">
        <f t="shared" si="0"/>
        <v>0</v>
      </c>
      <c r="L16" s="240">
        <f t="shared" si="1"/>
        <v>0</v>
      </c>
    </row>
    <row r="17" spans="1:12">
      <c r="A17" s="239"/>
      <c r="B17" s="52">
        <v>3</v>
      </c>
      <c r="C17" s="2"/>
      <c r="D17" s="2"/>
      <c r="E17" s="2"/>
      <c r="F17" s="2"/>
      <c r="G17" s="2"/>
      <c r="H17" s="2"/>
      <c r="I17" s="2"/>
      <c r="J17" s="2"/>
      <c r="K17" s="50">
        <f t="shared" si="0"/>
        <v>0</v>
      </c>
      <c r="L17" s="240">
        <f t="shared" si="1"/>
        <v>0</v>
      </c>
    </row>
    <row r="18" spans="1:12">
      <c r="A18" s="390" t="s">
        <v>64</v>
      </c>
      <c r="B18" s="391"/>
      <c r="C18" s="73">
        <f t="shared" ref="C18:J18" si="4">+SUBTOTAL(9,C14:C17)</f>
        <v>0</v>
      </c>
      <c r="D18" s="73">
        <f t="shared" si="4"/>
        <v>0</v>
      </c>
      <c r="E18" s="73">
        <f t="shared" si="4"/>
        <v>0</v>
      </c>
      <c r="F18" s="73">
        <f t="shared" si="4"/>
        <v>0</v>
      </c>
      <c r="G18" s="73">
        <f t="shared" si="4"/>
        <v>0</v>
      </c>
      <c r="H18" s="73">
        <f t="shared" si="4"/>
        <v>0</v>
      </c>
      <c r="I18" s="73">
        <f t="shared" si="4"/>
        <v>0</v>
      </c>
      <c r="J18" s="73">
        <f t="shared" si="4"/>
        <v>0</v>
      </c>
      <c r="K18" s="50">
        <f t="shared" si="0"/>
        <v>0</v>
      </c>
      <c r="L18" s="240">
        <f t="shared" si="1"/>
        <v>0</v>
      </c>
    </row>
    <row r="19" spans="1:12">
      <c r="A19" s="241" t="s">
        <v>65</v>
      </c>
      <c r="B19" s="52">
        <v>1</v>
      </c>
      <c r="C19" s="2"/>
      <c r="D19" s="2"/>
      <c r="E19" s="2"/>
      <c r="F19" s="2"/>
      <c r="G19" s="2"/>
      <c r="H19" s="2"/>
      <c r="I19" s="2"/>
      <c r="J19" s="2"/>
      <c r="K19" s="50">
        <f t="shared" si="0"/>
        <v>0</v>
      </c>
      <c r="L19" s="240">
        <f t="shared" si="1"/>
        <v>0</v>
      </c>
    </row>
    <row r="20" spans="1:12">
      <c r="A20" s="239"/>
      <c r="B20" s="52">
        <v>2</v>
      </c>
      <c r="C20" s="2"/>
      <c r="D20" s="2"/>
      <c r="E20" s="2"/>
      <c r="F20" s="2"/>
      <c r="G20" s="2"/>
      <c r="H20" s="2"/>
      <c r="I20" s="2"/>
      <c r="J20" s="2"/>
      <c r="K20" s="50">
        <f t="shared" si="0"/>
        <v>0</v>
      </c>
      <c r="L20" s="240">
        <f t="shared" si="1"/>
        <v>0</v>
      </c>
    </row>
    <row r="21" spans="1:12">
      <c r="A21" s="239"/>
      <c r="B21" s="52" t="s">
        <v>59</v>
      </c>
      <c r="C21" s="2"/>
      <c r="D21" s="2"/>
      <c r="E21" s="2"/>
      <c r="F21" s="2"/>
      <c r="G21" s="2"/>
      <c r="H21" s="2"/>
      <c r="I21" s="2"/>
      <c r="J21" s="2"/>
      <c r="K21" s="50">
        <f t="shared" si="0"/>
        <v>0</v>
      </c>
      <c r="L21" s="240">
        <f t="shared" si="1"/>
        <v>0</v>
      </c>
    </row>
    <row r="22" spans="1:12">
      <c r="A22" s="239"/>
      <c r="B22" s="52">
        <v>3</v>
      </c>
      <c r="C22" s="2"/>
      <c r="D22" s="2"/>
      <c r="E22" s="2"/>
      <c r="F22" s="2"/>
      <c r="G22" s="2"/>
      <c r="H22" s="2"/>
      <c r="I22" s="2"/>
      <c r="J22" s="2"/>
      <c r="K22" s="50">
        <f t="shared" si="0"/>
        <v>0</v>
      </c>
      <c r="L22" s="240">
        <f t="shared" si="1"/>
        <v>0</v>
      </c>
    </row>
    <row r="23" spans="1:12">
      <c r="A23" s="390" t="s">
        <v>66</v>
      </c>
      <c r="B23" s="391"/>
      <c r="C23" s="73">
        <f t="shared" ref="C23:J23" si="5">+SUBTOTAL(9,C19:C22)</f>
        <v>0</v>
      </c>
      <c r="D23" s="73">
        <f t="shared" si="5"/>
        <v>0</v>
      </c>
      <c r="E23" s="73">
        <f t="shared" si="5"/>
        <v>0</v>
      </c>
      <c r="F23" s="73">
        <f t="shared" si="5"/>
        <v>0</v>
      </c>
      <c r="G23" s="73">
        <f t="shared" si="5"/>
        <v>0</v>
      </c>
      <c r="H23" s="73">
        <f t="shared" si="5"/>
        <v>0</v>
      </c>
      <c r="I23" s="73">
        <f t="shared" si="5"/>
        <v>0</v>
      </c>
      <c r="J23" s="73">
        <f t="shared" si="5"/>
        <v>0</v>
      </c>
      <c r="K23" s="50">
        <f t="shared" si="0"/>
        <v>0</v>
      </c>
      <c r="L23" s="240">
        <f t="shared" si="1"/>
        <v>0</v>
      </c>
    </row>
    <row r="24" spans="1:12">
      <c r="A24" s="241" t="s">
        <v>67</v>
      </c>
      <c r="B24" s="52">
        <v>1</v>
      </c>
      <c r="C24" s="2"/>
      <c r="D24" s="2"/>
      <c r="E24" s="2"/>
      <c r="F24" s="2"/>
      <c r="G24" s="2"/>
      <c r="H24" s="2"/>
      <c r="I24" s="2"/>
      <c r="J24" s="2"/>
      <c r="K24" s="50">
        <f t="shared" si="0"/>
        <v>0</v>
      </c>
      <c r="L24" s="240">
        <f t="shared" si="1"/>
        <v>0</v>
      </c>
    </row>
    <row r="25" spans="1:12">
      <c r="A25" s="239"/>
      <c r="B25" s="52">
        <v>2</v>
      </c>
      <c r="C25" s="2"/>
      <c r="D25" s="2"/>
      <c r="E25" s="2"/>
      <c r="F25" s="2"/>
      <c r="G25" s="2"/>
      <c r="H25" s="2"/>
      <c r="I25" s="2"/>
      <c r="J25" s="2"/>
      <c r="K25" s="50">
        <f t="shared" si="0"/>
        <v>0</v>
      </c>
      <c r="L25" s="240">
        <f t="shared" si="1"/>
        <v>0</v>
      </c>
    </row>
    <row r="26" spans="1:12">
      <c r="A26" s="239"/>
      <c r="B26" s="52" t="s">
        <v>59</v>
      </c>
      <c r="C26" s="2"/>
      <c r="D26" s="2"/>
      <c r="E26" s="2"/>
      <c r="F26" s="2"/>
      <c r="G26" s="2"/>
      <c r="H26" s="2"/>
      <c r="I26" s="2"/>
      <c r="J26" s="2"/>
      <c r="K26" s="50">
        <f t="shared" si="0"/>
        <v>0</v>
      </c>
      <c r="L26" s="240">
        <f t="shared" si="1"/>
        <v>0</v>
      </c>
    </row>
    <row r="27" spans="1:12">
      <c r="A27" s="239"/>
      <c r="B27" s="52">
        <v>3</v>
      </c>
      <c r="C27" s="2"/>
      <c r="D27" s="2"/>
      <c r="E27" s="2"/>
      <c r="F27" s="2"/>
      <c r="G27" s="2"/>
      <c r="H27" s="2"/>
      <c r="I27" s="2"/>
      <c r="J27" s="2"/>
      <c r="K27" s="50">
        <f t="shared" si="0"/>
        <v>0</v>
      </c>
      <c r="L27" s="240">
        <f t="shared" si="1"/>
        <v>0</v>
      </c>
    </row>
    <row r="28" spans="1:12">
      <c r="A28" s="390" t="s">
        <v>68</v>
      </c>
      <c r="B28" s="391"/>
      <c r="C28" s="73">
        <f t="shared" ref="C28:J28" si="6">+SUBTOTAL(9,C24:C27)</f>
        <v>0</v>
      </c>
      <c r="D28" s="73">
        <f t="shared" si="6"/>
        <v>0</v>
      </c>
      <c r="E28" s="73">
        <f t="shared" si="6"/>
        <v>0</v>
      </c>
      <c r="F28" s="73">
        <f t="shared" si="6"/>
        <v>0</v>
      </c>
      <c r="G28" s="73">
        <f t="shared" si="6"/>
        <v>0</v>
      </c>
      <c r="H28" s="73">
        <f t="shared" si="6"/>
        <v>0</v>
      </c>
      <c r="I28" s="73">
        <f t="shared" si="6"/>
        <v>0</v>
      </c>
      <c r="J28" s="73">
        <f t="shared" si="6"/>
        <v>0</v>
      </c>
      <c r="K28" s="50">
        <f t="shared" si="0"/>
        <v>0</v>
      </c>
      <c r="L28" s="240">
        <f t="shared" si="1"/>
        <v>0</v>
      </c>
    </row>
    <row r="29" spans="1:12">
      <c r="A29" s="241" t="s">
        <v>69</v>
      </c>
      <c r="B29" s="52">
        <v>1</v>
      </c>
      <c r="C29" s="2"/>
      <c r="D29" s="2"/>
      <c r="E29" s="2"/>
      <c r="F29" s="2"/>
      <c r="G29" s="2"/>
      <c r="H29" s="2"/>
      <c r="I29" s="2"/>
      <c r="J29" s="2"/>
      <c r="K29" s="50">
        <f t="shared" si="0"/>
        <v>0</v>
      </c>
      <c r="L29" s="240">
        <f t="shared" si="1"/>
        <v>0</v>
      </c>
    </row>
    <row r="30" spans="1:12">
      <c r="A30" s="239"/>
      <c r="B30" s="52">
        <v>2</v>
      </c>
      <c r="C30" s="2"/>
      <c r="D30" s="2"/>
      <c r="E30" s="2"/>
      <c r="F30" s="2"/>
      <c r="G30" s="2"/>
      <c r="H30" s="2"/>
      <c r="I30" s="2"/>
      <c r="J30" s="2"/>
      <c r="K30" s="50">
        <f t="shared" si="0"/>
        <v>0</v>
      </c>
      <c r="L30" s="240">
        <f t="shared" si="1"/>
        <v>0</v>
      </c>
    </row>
    <row r="31" spans="1:12">
      <c r="A31" s="239"/>
      <c r="B31" s="52" t="s">
        <v>59</v>
      </c>
      <c r="C31" s="2"/>
      <c r="D31" s="2"/>
      <c r="E31" s="2"/>
      <c r="F31" s="2"/>
      <c r="G31" s="2"/>
      <c r="H31" s="2"/>
      <c r="I31" s="2"/>
      <c r="J31" s="2"/>
      <c r="K31" s="50">
        <f t="shared" si="0"/>
        <v>0</v>
      </c>
      <c r="L31" s="240">
        <f t="shared" si="1"/>
        <v>0</v>
      </c>
    </row>
    <row r="32" spans="1:12">
      <c r="A32" s="239"/>
      <c r="B32" s="52">
        <v>3</v>
      </c>
      <c r="C32" s="2"/>
      <c r="D32" s="2"/>
      <c r="E32" s="2"/>
      <c r="F32" s="2"/>
      <c r="G32" s="2"/>
      <c r="H32" s="2"/>
      <c r="I32" s="2"/>
      <c r="J32" s="2"/>
      <c r="K32" s="50">
        <f t="shared" si="0"/>
        <v>0</v>
      </c>
      <c r="L32" s="240">
        <f t="shared" si="1"/>
        <v>0</v>
      </c>
    </row>
    <row r="33" spans="1:12" ht="16.2" thickBot="1">
      <c r="A33" s="392" t="s">
        <v>70</v>
      </c>
      <c r="B33" s="393"/>
      <c r="C33" s="138">
        <f t="shared" ref="C33:J33" si="7">+SUBTOTAL(9,C29:C32)</f>
        <v>0</v>
      </c>
      <c r="D33" s="138">
        <f t="shared" si="7"/>
        <v>0</v>
      </c>
      <c r="E33" s="138">
        <f t="shared" si="7"/>
        <v>0</v>
      </c>
      <c r="F33" s="138">
        <f t="shared" si="7"/>
        <v>0</v>
      </c>
      <c r="G33" s="138">
        <f t="shared" si="7"/>
        <v>0</v>
      </c>
      <c r="H33" s="138">
        <f t="shared" si="7"/>
        <v>0</v>
      </c>
      <c r="I33" s="138">
        <f t="shared" si="7"/>
        <v>0</v>
      </c>
      <c r="J33" s="138">
        <f t="shared" si="7"/>
        <v>0</v>
      </c>
      <c r="K33" s="140">
        <f t="shared" si="0"/>
        <v>0</v>
      </c>
      <c r="L33" s="247">
        <f t="shared" si="1"/>
        <v>0</v>
      </c>
    </row>
    <row r="34" spans="1:12">
      <c r="A34" s="385" t="s">
        <v>71</v>
      </c>
      <c r="B34" s="248">
        <v>1</v>
      </c>
      <c r="C34" s="204">
        <f t="shared" ref="C34:J37" si="8">+C4+C9+C14+C19+C24+C29</f>
        <v>936</v>
      </c>
      <c r="D34" s="204">
        <f t="shared" si="8"/>
        <v>498</v>
      </c>
      <c r="E34" s="204">
        <f t="shared" si="8"/>
        <v>101</v>
      </c>
      <c r="F34" s="204">
        <f t="shared" si="8"/>
        <v>16</v>
      </c>
      <c r="G34" s="204">
        <f t="shared" si="8"/>
        <v>189</v>
      </c>
      <c r="H34" s="204">
        <f t="shared" si="8"/>
        <v>94</v>
      </c>
      <c r="I34" s="204">
        <f t="shared" si="8"/>
        <v>163</v>
      </c>
      <c r="J34" s="204">
        <f t="shared" si="8"/>
        <v>38</v>
      </c>
      <c r="K34" s="204">
        <f t="shared" si="0"/>
        <v>1389</v>
      </c>
      <c r="L34" s="205">
        <f t="shared" si="1"/>
        <v>646</v>
      </c>
    </row>
    <row r="35" spans="1:12">
      <c r="A35" s="386"/>
      <c r="B35" s="132">
        <v>2</v>
      </c>
      <c r="C35" s="50">
        <f t="shared" si="8"/>
        <v>513</v>
      </c>
      <c r="D35" s="50">
        <f t="shared" si="8"/>
        <v>262</v>
      </c>
      <c r="E35" s="50">
        <f t="shared" si="8"/>
        <v>149</v>
      </c>
      <c r="F35" s="50">
        <f t="shared" si="8"/>
        <v>45</v>
      </c>
      <c r="G35" s="50">
        <f t="shared" si="8"/>
        <v>211</v>
      </c>
      <c r="H35" s="50">
        <f t="shared" si="8"/>
        <v>114</v>
      </c>
      <c r="I35" s="50">
        <f t="shared" si="8"/>
        <v>58</v>
      </c>
      <c r="J35" s="50">
        <f t="shared" si="8"/>
        <v>26</v>
      </c>
      <c r="K35" s="50">
        <f t="shared" si="0"/>
        <v>931</v>
      </c>
      <c r="L35" s="240">
        <f t="shared" si="1"/>
        <v>447</v>
      </c>
    </row>
    <row r="36" spans="1:12">
      <c r="A36" s="386"/>
      <c r="B36" s="132" t="s">
        <v>59</v>
      </c>
      <c r="C36" s="50">
        <f t="shared" si="8"/>
        <v>0</v>
      </c>
      <c r="D36" s="50">
        <f t="shared" si="8"/>
        <v>0</v>
      </c>
      <c r="E36" s="50">
        <f t="shared" si="8"/>
        <v>0</v>
      </c>
      <c r="F36" s="50">
        <f t="shared" si="8"/>
        <v>0</v>
      </c>
      <c r="G36" s="50">
        <f t="shared" si="8"/>
        <v>0</v>
      </c>
      <c r="H36" s="50">
        <f t="shared" si="8"/>
        <v>0</v>
      </c>
      <c r="I36" s="50">
        <f t="shared" si="8"/>
        <v>0</v>
      </c>
      <c r="J36" s="50">
        <f t="shared" si="8"/>
        <v>0</v>
      </c>
      <c r="K36" s="50">
        <f t="shared" si="0"/>
        <v>0</v>
      </c>
      <c r="L36" s="240">
        <f t="shared" si="1"/>
        <v>0</v>
      </c>
    </row>
    <row r="37" spans="1:12" ht="16.2" thickBot="1">
      <c r="A37" s="387"/>
      <c r="B37" s="254">
        <v>3</v>
      </c>
      <c r="C37" s="187">
        <f t="shared" si="8"/>
        <v>0</v>
      </c>
      <c r="D37" s="187">
        <f t="shared" si="8"/>
        <v>0</v>
      </c>
      <c r="E37" s="187">
        <f t="shared" si="8"/>
        <v>0</v>
      </c>
      <c r="F37" s="187">
        <f t="shared" si="8"/>
        <v>0</v>
      </c>
      <c r="G37" s="187">
        <f t="shared" si="8"/>
        <v>44</v>
      </c>
      <c r="H37" s="187">
        <f t="shared" si="8"/>
        <v>26</v>
      </c>
      <c r="I37" s="187">
        <f t="shared" si="8"/>
        <v>15</v>
      </c>
      <c r="J37" s="187">
        <f t="shared" si="8"/>
        <v>5</v>
      </c>
      <c r="K37" s="187">
        <f t="shared" si="0"/>
        <v>59</v>
      </c>
      <c r="L37" s="188">
        <f t="shared" si="1"/>
        <v>31</v>
      </c>
    </row>
    <row r="38" spans="1:12" ht="16.2" thickBot="1">
      <c r="A38" s="388" t="s">
        <v>72</v>
      </c>
      <c r="B38" s="389"/>
      <c r="C38" s="200">
        <f t="shared" ref="C38:J38" si="9">SUM(C34:C37)</f>
        <v>1449</v>
      </c>
      <c r="D38" s="200">
        <f t="shared" si="9"/>
        <v>760</v>
      </c>
      <c r="E38" s="200">
        <f t="shared" si="9"/>
        <v>250</v>
      </c>
      <c r="F38" s="200">
        <f t="shared" si="9"/>
        <v>61</v>
      </c>
      <c r="G38" s="200">
        <f t="shared" si="9"/>
        <v>444</v>
      </c>
      <c r="H38" s="200">
        <f t="shared" si="9"/>
        <v>234</v>
      </c>
      <c r="I38" s="200">
        <f t="shared" si="9"/>
        <v>236</v>
      </c>
      <c r="J38" s="200">
        <f t="shared" si="9"/>
        <v>69</v>
      </c>
      <c r="K38" s="200">
        <f t="shared" si="0"/>
        <v>2379</v>
      </c>
      <c r="L38" s="201">
        <f t="shared" si="1"/>
        <v>1124</v>
      </c>
    </row>
    <row r="39" spans="1:12" s="60" customFormat="1">
      <c r="A39" s="74"/>
      <c r="C39" s="58"/>
    </row>
    <row r="40" spans="1:12">
      <c r="A40" t="s">
        <v>73</v>
      </c>
    </row>
  </sheetData>
  <mergeCells count="14">
    <mergeCell ref="A1:L1"/>
    <mergeCell ref="A2:A3"/>
    <mergeCell ref="B2:B3"/>
    <mergeCell ref="C2:F2"/>
    <mergeCell ref="G2:J2"/>
    <mergeCell ref="K2:L2"/>
    <mergeCell ref="A34:A37"/>
    <mergeCell ref="A38:B38"/>
    <mergeCell ref="A8:B8"/>
    <mergeCell ref="A13:B13"/>
    <mergeCell ref="A18:B18"/>
    <mergeCell ref="A23:B23"/>
    <mergeCell ref="A28:B28"/>
    <mergeCell ref="A33:B33"/>
  </mergeCells>
  <pageMargins left="0.74803149606299213" right="0.15748031496062992" top="0.98425196850393704" bottom="0.98425196850393704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80" zoomScaleNormal="100" zoomScaleSheetLayoutView="80" workbookViewId="0">
      <selection activeCell="C13" sqref="C13"/>
    </sheetView>
  </sheetViews>
  <sheetFormatPr defaultRowHeight="15.6"/>
  <cols>
    <col min="1" max="6" width="10.59765625" customWidth="1"/>
    <col min="7" max="7" width="11.5" customWidth="1"/>
  </cols>
  <sheetData>
    <row r="1" spans="1:7" ht="21">
      <c r="A1" s="402" t="s">
        <v>74</v>
      </c>
      <c r="B1" s="403"/>
      <c r="C1" s="403"/>
      <c r="D1" s="403"/>
      <c r="E1" s="403"/>
      <c r="F1" s="403"/>
      <c r="G1" s="403"/>
    </row>
    <row r="2" spans="1:7" ht="16.2" thickBot="1">
      <c r="A2" s="404" t="s">
        <v>52</v>
      </c>
      <c r="B2" s="404"/>
      <c r="C2" s="404"/>
      <c r="D2" s="404"/>
      <c r="E2" s="404"/>
      <c r="F2" s="404"/>
      <c r="G2" s="404"/>
    </row>
    <row r="3" spans="1:7" ht="16.2" thickBot="1">
      <c r="A3" s="118" t="s">
        <v>75</v>
      </c>
      <c r="B3" s="90">
        <v>2021</v>
      </c>
      <c r="C3" s="90">
        <v>2020</v>
      </c>
      <c r="D3" s="90">
        <v>2019</v>
      </c>
      <c r="E3" s="90">
        <v>2018</v>
      </c>
      <c r="F3" s="90">
        <v>2017</v>
      </c>
      <c r="G3" s="90">
        <v>2016</v>
      </c>
    </row>
    <row r="4" spans="1:7">
      <c r="A4" s="12">
        <v>1</v>
      </c>
      <c r="B4" s="76">
        <v>1037</v>
      </c>
      <c r="C4" s="76">
        <v>663</v>
      </c>
      <c r="D4" s="76">
        <v>358</v>
      </c>
      <c r="E4" s="76">
        <v>105</v>
      </c>
      <c r="F4" s="76">
        <v>121</v>
      </c>
      <c r="G4" s="76">
        <v>143</v>
      </c>
    </row>
    <row r="5" spans="1:7">
      <c r="A5" s="52">
        <v>2</v>
      </c>
      <c r="B5" s="2">
        <v>662</v>
      </c>
      <c r="C5" s="2">
        <v>440</v>
      </c>
      <c r="D5" s="2">
        <v>115</v>
      </c>
      <c r="E5" s="2">
        <v>49</v>
      </c>
      <c r="F5" s="2">
        <v>84</v>
      </c>
      <c r="G5" s="2">
        <v>34</v>
      </c>
    </row>
    <row r="6" spans="1:7">
      <c r="A6" s="52" t="s">
        <v>59</v>
      </c>
      <c r="B6" s="2"/>
      <c r="C6" s="2"/>
      <c r="D6" s="2"/>
      <c r="E6" s="2"/>
      <c r="F6" s="2"/>
      <c r="G6" s="2"/>
    </row>
    <row r="7" spans="1:7">
      <c r="A7" s="52">
        <v>3</v>
      </c>
      <c r="B7" s="2"/>
      <c r="C7" s="2"/>
      <c r="D7" s="2"/>
      <c r="E7" s="2"/>
      <c r="F7" s="2"/>
      <c r="G7" s="2"/>
    </row>
    <row r="8" spans="1:7">
      <c r="A8" s="132" t="s">
        <v>54</v>
      </c>
      <c r="B8" s="50">
        <f t="shared" ref="B8:G8" si="0">SUM(B4:B7)</f>
        <v>1699</v>
      </c>
      <c r="C8" s="50">
        <f t="shared" si="0"/>
        <v>1103</v>
      </c>
      <c r="D8" s="50">
        <f t="shared" si="0"/>
        <v>473</v>
      </c>
      <c r="E8" s="50">
        <f t="shared" si="0"/>
        <v>154</v>
      </c>
      <c r="F8" s="50">
        <f t="shared" si="0"/>
        <v>205</v>
      </c>
      <c r="G8" s="50">
        <f t="shared" si="0"/>
        <v>177</v>
      </c>
    </row>
    <row r="9" spans="1:7" ht="16.2" thickBot="1">
      <c r="A9" s="404" t="s">
        <v>53</v>
      </c>
      <c r="B9" s="404"/>
      <c r="C9" s="404"/>
      <c r="D9" s="404"/>
      <c r="E9" s="404"/>
      <c r="F9" s="404"/>
      <c r="G9" s="404"/>
    </row>
    <row r="10" spans="1:7" ht="16.2" thickBot="1">
      <c r="A10" s="118" t="s">
        <v>75</v>
      </c>
      <c r="B10" s="90">
        <v>2021</v>
      </c>
      <c r="C10" s="90">
        <v>2020</v>
      </c>
      <c r="D10" s="90">
        <v>2019</v>
      </c>
      <c r="E10" s="90">
        <v>2018</v>
      </c>
      <c r="F10" s="90">
        <v>2017</v>
      </c>
      <c r="G10" s="90">
        <v>2016</v>
      </c>
    </row>
    <row r="11" spans="1:7">
      <c r="A11" s="12">
        <v>1</v>
      </c>
      <c r="B11" s="76">
        <v>352</v>
      </c>
      <c r="C11" s="76">
        <v>653</v>
      </c>
      <c r="D11" s="76">
        <v>936</v>
      </c>
      <c r="E11" s="76">
        <v>1153</v>
      </c>
      <c r="F11" s="76">
        <v>1126</v>
      </c>
      <c r="G11" s="76">
        <v>1106</v>
      </c>
    </row>
    <row r="12" spans="1:7">
      <c r="A12" s="52">
        <v>2</v>
      </c>
      <c r="B12" s="2">
        <v>269</v>
      </c>
      <c r="C12" s="2">
        <v>430</v>
      </c>
      <c r="D12" s="2">
        <v>594</v>
      </c>
      <c r="E12" s="2">
        <v>698</v>
      </c>
      <c r="F12" s="2">
        <v>736</v>
      </c>
      <c r="G12" s="2">
        <v>558</v>
      </c>
    </row>
    <row r="13" spans="1:7">
      <c r="A13" s="52" t="s">
        <v>59</v>
      </c>
      <c r="B13" s="2"/>
      <c r="C13" s="2"/>
      <c r="D13" s="2"/>
      <c r="E13" s="2"/>
      <c r="F13" s="2"/>
      <c r="G13" s="2"/>
    </row>
    <row r="14" spans="1:7">
      <c r="A14" s="52">
        <v>3</v>
      </c>
      <c r="B14" s="2">
        <v>59</v>
      </c>
      <c r="C14" s="2">
        <v>42</v>
      </c>
      <c r="D14" s="2">
        <v>36</v>
      </c>
      <c r="E14" s="2"/>
      <c r="F14" s="2"/>
      <c r="G14" s="2"/>
    </row>
    <row r="15" spans="1:7">
      <c r="A15" s="132" t="s">
        <v>54</v>
      </c>
      <c r="B15" s="50">
        <f t="shared" ref="B15:G15" si="1">SUM(B11:B14)</f>
        <v>680</v>
      </c>
      <c r="C15" s="50">
        <f t="shared" si="1"/>
        <v>1125</v>
      </c>
      <c r="D15" s="50">
        <f t="shared" si="1"/>
        <v>1566</v>
      </c>
      <c r="E15" s="50">
        <f t="shared" si="1"/>
        <v>1851</v>
      </c>
      <c r="F15" s="50">
        <f t="shared" si="1"/>
        <v>1862</v>
      </c>
      <c r="G15" s="50">
        <f t="shared" si="1"/>
        <v>1664</v>
      </c>
    </row>
    <row r="16" spans="1:7" ht="16.2" thickBot="1">
      <c r="A16" s="405" t="s">
        <v>76</v>
      </c>
      <c r="B16" s="405"/>
      <c r="C16" s="405"/>
      <c r="D16" s="405"/>
      <c r="E16" s="405"/>
      <c r="F16" s="405"/>
      <c r="G16" s="405"/>
    </row>
    <row r="17" spans="1:7" ht="16.2" thickBot="1">
      <c r="A17" s="118" t="s">
        <v>77</v>
      </c>
      <c r="B17" s="90">
        <v>2021</v>
      </c>
      <c r="C17" s="90">
        <v>2020</v>
      </c>
      <c r="D17" s="90">
        <v>2019</v>
      </c>
      <c r="E17" s="90">
        <v>2018</v>
      </c>
      <c r="F17" s="90">
        <v>2017</v>
      </c>
      <c r="G17" s="90">
        <v>2016</v>
      </c>
    </row>
    <row r="18" spans="1:7">
      <c r="A18" s="147">
        <v>1</v>
      </c>
      <c r="B18" s="87">
        <f t="shared" ref="B18:G18" si="2">+B11+B4</f>
        <v>1389</v>
      </c>
      <c r="C18" s="87">
        <f t="shared" si="2"/>
        <v>1316</v>
      </c>
      <c r="D18" s="87">
        <f t="shared" si="2"/>
        <v>1294</v>
      </c>
      <c r="E18" s="87">
        <f t="shared" si="2"/>
        <v>1258</v>
      </c>
      <c r="F18" s="87">
        <f t="shared" si="2"/>
        <v>1247</v>
      </c>
      <c r="G18" s="87">
        <f t="shared" si="2"/>
        <v>1249</v>
      </c>
    </row>
    <row r="19" spans="1:7">
      <c r="A19" s="147">
        <v>2</v>
      </c>
      <c r="B19" s="87">
        <f t="shared" ref="B19:G19" si="3">+B12+B5</f>
        <v>931</v>
      </c>
      <c r="C19" s="87">
        <f t="shared" si="3"/>
        <v>870</v>
      </c>
      <c r="D19" s="87">
        <f t="shared" si="3"/>
        <v>709</v>
      </c>
      <c r="E19" s="87">
        <f t="shared" si="3"/>
        <v>747</v>
      </c>
      <c r="F19" s="87">
        <f t="shared" si="3"/>
        <v>820</v>
      </c>
      <c r="G19" s="87">
        <f t="shared" si="3"/>
        <v>592</v>
      </c>
    </row>
    <row r="20" spans="1:7">
      <c r="A20" s="132" t="s">
        <v>59</v>
      </c>
      <c r="B20" s="87">
        <f t="shared" ref="B20:G20" si="4">+B13+B6</f>
        <v>0</v>
      </c>
      <c r="C20" s="87">
        <f t="shared" si="4"/>
        <v>0</v>
      </c>
      <c r="D20" s="87">
        <f t="shared" si="4"/>
        <v>0</v>
      </c>
      <c r="E20" s="87">
        <f t="shared" si="4"/>
        <v>0</v>
      </c>
      <c r="F20" s="87">
        <f t="shared" si="4"/>
        <v>0</v>
      </c>
      <c r="G20" s="87">
        <f t="shared" si="4"/>
        <v>0</v>
      </c>
    </row>
    <row r="21" spans="1:7">
      <c r="A21" s="132">
        <v>3</v>
      </c>
      <c r="B21" s="87">
        <f t="shared" ref="B21:G21" si="5">+B14+B7</f>
        <v>59</v>
      </c>
      <c r="C21" s="87">
        <f t="shared" si="5"/>
        <v>42</v>
      </c>
      <c r="D21" s="87">
        <f t="shared" si="5"/>
        <v>36</v>
      </c>
      <c r="E21" s="87">
        <f t="shared" si="5"/>
        <v>0</v>
      </c>
      <c r="F21" s="87">
        <f t="shared" si="5"/>
        <v>0</v>
      </c>
      <c r="G21" s="87">
        <f t="shared" si="5"/>
        <v>0</v>
      </c>
    </row>
    <row r="22" spans="1:7">
      <c r="A22" s="132" t="s">
        <v>54</v>
      </c>
      <c r="B22" s="50">
        <f t="shared" ref="B22:G22" si="6">SUM(B18:B21)</f>
        <v>2379</v>
      </c>
      <c r="C22" s="50">
        <f t="shared" si="6"/>
        <v>2228</v>
      </c>
      <c r="D22" s="50">
        <f t="shared" si="6"/>
        <v>2039</v>
      </c>
      <c r="E22" s="50">
        <f t="shared" si="6"/>
        <v>2005</v>
      </c>
      <c r="F22" s="50">
        <f t="shared" si="6"/>
        <v>2067</v>
      </c>
      <c r="G22" s="50">
        <f t="shared" si="6"/>
        <v>1841</v>
      </c>
    </row>
    <row r="23" spans="1:7" s="60" customFormat="1">
      <c r="A23" s="58"/>
      <c r="B23" s="58"/>
      <c r="C23" s="58"/>
      <c r="D23" s="58"/>
      <c r="E23" s="58"/>
      <c r="F23" s="58"/>
      <c r="G23" s="58"/>
    </row>
    <row r="24" spans="1:7">
      <c r="A24" t="s">
        <v>73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80" zoomScaleNormal="100" zoomScaleSheetLayoutView="80" workbookViewId="0">
      <selection activeCell="A4" sqref="A4"/>
    </sheetView>
  </sheetViews>
  <sheetFormatPr defaultRowHeight="15.6"/>
  <cols>
    <col min="1" max="1" width="17.69921875" customWidth="1"/>
    <col min="2" max="2" width="10.5" customWidth="1"/>
    <col min="3" max="3" width="4.69921875" customWidth="1"/>
    <col min="4" max="4" width="5" customWidth="1"/>
    <col min="5" max="5" width="4.69921875" customWidth="1"/>
    <col min="6" max="6" width="5" customWidth="1"/>
    <col min="7" max="7" width="4.69921875" customWidth="1"/>
    <col min="8" max="8" width="5" customWidth="1"/>
    <col min="9" max="9" width="4.69921875" customWidth="1"/>
    <col min="10" max="10" width="5" customWidth="1"/>
    <col min="11" max="11" width="5.8984375" customWidth="1"/>
    <col min="12" max="12" width="5" customWidth="1"/>
    <col min="13" max="13" width="4.69921875" customWidth="1"/>
    <col min="14" max="14" width="5" customWidth="1"/>
    <col min="15" max="15" width="4.69921875" customWidth="1"/>
    <col min="16" max="16" width="5" customWidth="1"/>
  </cols>
  <sheetData>
    <row r="1" spans="1:13" ht="36" customHeight="1" thickBot="1">
      <c r="A1" s="406" t="s">
        <v>78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</row>
    <row r="2" spans="1:13">
      <c r="A2" s="410" t="s">
        <v>50</v>
      </c>
      <c r="B2" s="407" t="s">
        <v>79</v>
      </c>
      <c r="C2" s="407" t="s">
        <v>52</v>
      </c>
      <c r="D2" s="407"/>
      <c r="E2" s="407"/>
      <c r="F2" s="407"/>
      <c r="G2" s="407" t="s">
        <v>53</v>
      </c>
      <c r="H2" s="407"/>
      <c r="I2" s="407"/>
      <c r="J2" s="407"/>
      <c r="K2" s="408" t="s">
        <v>54</v>
      </c>
      <c r="L2" s="409"/>
      <c r="M2" s="4"/>
    </row>
    <row r="3" spans="1:13" ht="47.4" thickBot="1">
      <c r="A3" s="411"/>
      <c r="B3" s="412"/>
      <c r="C3" s="244" t="s">
        <v>55</v>
      </c>
      <c r="D3" s="245" t="s">
        <v>56</v>
      </c>
      <c r="E3" s="244" t="s">
        <v>57</v>
      </c>
      <c r="F3" s="245" t="s">
        <v>56</v>
      </c>
      <c r="G3" s="244" t="s">
        <v>55</v>
      </c>
      <c r="H3" s="245" t="s">
        <v>56</v>
      </c>
      <c r="I3" s="244" t="s">
        <v>57</v>
      </c>
      <c r="J3" s="245" t="s">
        <v>56</v>
      </c>
      <c r="K3" s="182" t="s">
        <v>58</v>
      </c>
      <c r="L3" s="246" t="s">
        <v>56</v>
      </c>
      <c r="M3" s="4"/>
    </row>
    <row r="4" spans="1:13">
      <c r="A4" s="242" t="s">
        <v>300</v>
      </c>
      <c r="B4" s="12">
        <v>1</v>
      </c>
      <c r="C4" s="76">
        <v>27</v>
      </c>
      <c r="D4" s="76">
        <v>11</v>
      </c>
      <c r="E4" s="76">
        <v>3</v>
      </c>
      <c r="F4" s="76">
        <v>2</v>
      </c>
      <c r="G4" s="76">
        <v>295</v>
      </c>
      <c r="H4" s="76">
        <v>142</v>
      </c>
      <c r="I4" s="76">
        <v>60</v>
      </c>
      <c r="J4" s="76">
        <v>10</v>
      </c>
      <c r="K4" s="238">
        <f>+C4+E4+G4+I4</f>
        <v>385</v>
      </c>
      <c r="L4" s="243">
        <f>+D4+F4+H4+J4</f>
        <v>165</v>
      </c>
    </row>
    <row r="5" spans="1:13">
      <c r="A5" s="185"/>
      <c r="B5" s="52">
        <v>2</v>
      </c>
      <c r="C5" s="2">
        <v>91</v>
      </c>
      <c r="D5" s="2">
        <v>49</v>
      </c>
      <c r="E5" s="2">
        <v>21</v>
      </c>
      <c r="F5" s="2">
        <v>6</v>
      </c>
      <c r="G5" s="2">
        <v>142</v>
      </c>
      <c r="H5" s="2">
        <v>81</v>
      </c>
      <c r="I5" s="2">
        <v>33</v>
      </c>
      <c r="J5" s="2">
        <v>12</v>
      </c>
      <c r="K5" s="73">
        <f t="shared" ref="K5:K38" si="0">+C5+E5+G5+I5</f>
        <v>287</v>
      </c>
      <c r="L5" s="240">
        <f t="shared" ref="L5:L38" si="1">+D5+F5+H5+J5</f>
        <v>148</v>
      </c>
    </row>
    <row r="6" spans="1:13">
      <c r="A6" s="185"/>
      <c r="B6" s="52" t="s">
        <v>59</v>
      </c>
      <c r="C6" s="2"/>
      <c r="D6" s="2"/>
      <c r="E6" s="2"/>
      <c r="F6" s="2"/>
      <c r="G6" s="2"/>
      <c r="H6" s="2"/>
      <c r="I6" s="2"/>
      <c r="J6" s="2"/>
      <c r="K6" s="73">
        <f t="shared" si="0"/>
        <v>0</v>
      </c>
      <c r="L6" s="240">
        <f t="shared" si="1"/>
        <v>0</v>
      </c>
    </row>
    <row r="7" spans="1:13">
      <c r="A7" s="185"/>
      <c r="B7" s="52">
        <v>3</v>
      </c>
      <c r="C7" s="2"/>
      <c r="D7" s="2"/>
      <c r="E7" s="2"/>
      <c r="F7" s="2"/>
      <c r="G7" s="2"/>
      <c r="H7" s="2"/>
      <c r="I7" s="2"/>
      <c r="J7" s="2"/>
      <c r="K7" s="73">
        <f t="shared" si="0"/>
        <v>0</v>
      </c>
      <c r="L7" s="240">
        <f t="shared" si="1"/>
        <v>0</v>
      </c>
    </row>
    <row r="8" spans="1:13">
      <c r="A8" s="390" t="s">
        <v>80</v>
      </c>
      <c r="B8" s="391"/>
      <c r="C8" s="50">
        <f>SUM(C4:C7)</f>
        <v>118</v>
      </c>
      <c r="D8" s="50">
        <f>SUM(D4:D7)</f>
        <v>60</v>
      </c>
      <c r="E8" s="50">
        <f>SUM(E4:E7)</f>
        <v>24</v>
      </c>
      <c r="F8" s="50">
        <f>SUM(F4:F7)</f>
        <v>8</v>
      </c>
      <c r="G8" s="50">
        <f>SUM(G4:G7)</f>
        <v>437</v>
      </c>
      <c r="H8" s="50">
        <f t="shared" ref="H8:J8" si="2">SUM(H4:H7)</f>
        <v>223</v>
      </c>
      <c r="I8" s="50">
        <f t="shared" si="2"/>
        <v>93</v>
      </c>
      <c r="J8" s="50">
        <f t="shared" si="2"/>
        <v>22</v>
      </c>
      <c r="K8" s="73">
        <f>+C8+E8+G8+I8</f>
        <v>672</v>
      </c>
      <c r="L8" s="240">
        <f t="shared" ref="L8" si="3">+D8+F8+H8+J8</f>
        <v>313</v>
      </c>
    </row>
    <row r="9" spans="1:13">
      <c r="A9" s="241" t="s">
        <v>61</v>
      </c>
      <c r="B9" s="52">
        <v>1</v>
      </c>
      <c r="C9" s="2"/>
      <c r="D9" s="2"/>
      <c r="E9" s="2"/>
      <c r="F9" s="2"/>
      <c r="G9" s="2"/>
      <c r="H9" s="2"/>
      <c r="I9" s="2"/>
      <c r="J9" s="2"/>
      <c r="K9" s="73">
        <f t="shared" si="0"/>
        <v>0</v>
      </c>
      <c r="L9" s="240">
        <f t="shared" si="1"/>
        <v>0</v>
      </c>
    </row>
    <row r="10" spans="1:13">
      <c r="A10" s="185"/>
      <c r="B10" s="52">
        <v>2</v>
      </c>
      <c r="C10" s="2"/>
      <c r="D10" s="2"/>
      <c r="E10" s="2"/>
      <c r="F10" s="2"/>
      <c r="G10" s="2"/>
      <c r="H10" s="2"/>
      <c r="I10" s="2"/>
      <c r="J10" s="2"/>
      <c r="K10" s="73">
        <f t="shared" si="0"/>
        <v>0</v>
      </c>
      <c r="L10" s="240">
        <f t="shared" si="1"/>
        <v>0</v>
      </c>
    </row>
    <row r="11" spans="1:13">
      <c r="A11" s="185"/>
      <c r="B11" s="52" t="s">
        <v>59</v>
      </c>
      <c r="C11" s="2"/>
      <c r="D11" s="2"/>
      <c r="E11" s="2"/>
      <c r="F11" s="2"/>
      <c r="G11" s="2"/>
      <c r="H11" s="2"/>
      <c r="I11" s="2"/>
      <c r="J11" s="2"/>
      <c r="K11" s="73">
        <f t="shared" si="0"/>
        <v>0</v>
      </c>
      <c r="L11" s="240">
        <f t="shared" si="1"/>
        <v>0</v>
      </c>
    </row>
    <row r="12" spans="1:13">
      <c r="A12" s="185"/>
      <c r="B12" s="52">
        <v>3</v>
      </c>
      <c r="C12" s="2"/>
      <c r="D12" s="2"/>
      <c r="E12" s="2"/>
      <c r="F12" s="2"/>
      <c r="G12" s="2"/>
      <c r="H12" s="2"/>
      <c r="I12" s="2"/>
      <c r="J12" s="2"/>
      <c r="K12" s="73">
        <f t="shared" si="0"/>
        <v>0</v>
      </c>
      <c r="L12" s="240">
        <f t="shared" si="1"/>
        <v>0</v>
      </c>
    </row>
    <row r="13" spans="1:13">
      <c r="A13" s="390" t="s">
        <v>81</v>
      </c>
      <c r="B13" s="391"/>
      <c r="C13" s="50">
        <f>SUM(C9:C12)</f>
        <v>0</v>
      </c>
      <c r="D13" s="50">
        <f>SUM(D9:D12)</f>
        <v>0</v>
      </c>
      <c r="E13" s="50">
        <f>SUM(E9:E12)</f>
        <v>0</v>
      </c>
      <c r="F13" s="50">
        <f>SUM(F9:F12)</f>
        <v>0</v>
      </c>
      <c r="G13" s="50">
        <f t="shared" ref="G13:J13" si="4">SUM(G9:G12)</f>
        <v>0</v>
      </c>
      <c r="H13" s="50">
        <f t="shared" si="4"/>
        <v>0</v>
      </c>
      <c r="I13" s="50">
        <f t="shared" si="4"/>
        <v>0</v>
      </c>
      <c r="J13" s="50">
        <f t="shared" si="4"/>
        <v>0</v>
      </c>
      <c r="K13" s="73">
        <f t="shared" si="0"/>
        <v>0</v>
      </c>
      <c r="L13" s="240">
        <f t="shared" si="1"/>
        <v>0</v>
      </c>
    </row>
    <row r="14" spans="1:13">
      <c r="A14" s="241" t="s">
        <v>63</v>
      </c>
      <c r="B14" s="52">
        <v>1</v>
      </c>
      <c r="C14" s="2"/>
      <c r="D14" s="2"/>
      <c r="E14" s="2"/>
      <c r="F14" s="2"/>
      <c r="G14" s="2"/>
      <c r="H14" s="2"/>
      <c r="I14" s="2"/>
      <c r="J14" s="2"/>
      <c r="K14" s="73">
        <f t="shared" si="0"/>
        <v>0</v>
      </c>
      <c r="L14" s="240">
        <f t="shared" si="1"/>
        <v>0</v>
      </c>
    </row>
    <row r="15" spans="1:13">
      <c r="A15" s="185"/>
      <c r="B15" s="52">
        <v>2</v>
      </c>
      <c r="C15" s="2"/>
      <c r="D15" s="2"/>
      <c r="E15" s="2"/>
      <c r="F15" s="2"/>
      <c r="G15" s="2"/>
      <c r="H15" s="2"/>
      <c r="I15" s="2"/>
      <c r="J15" s="2"/>
      <c r="K15" s="73">
        <f t="shared" si="0"/>
        <v>0</v>
      </c>
      <c r="L15" s="240">
        <f t="shared" si="1"/>
        <v>0</v>
      </c>
    </row>
    <row r="16" spans="1:13">
      <c r="A16" s="185"/>
      <c r="B16" s="52" t="s">
        <v>59</v>
      </c>
      <c r="C16" s="2"/>
      <c r="D16" s="2"/>
      <c r="E16" s="2"/>
      <c r="F16" s="2"/>
      <c r="G16" s="2"/>
      <c r="H16" s="2"/>
      <c r="I16" s="2"/>
      <c r="J16" s="2"/>
      <c r="K16" s="73">
        <f t="shared" si="0"/>
        <v>0</v>
      </c>
      <c r="L16" s="240">
        <f t="shared" si="1"/>
        <v>0</v>
      </c>
    </row>
    <row r="17" spans="1:12">
      <c r="A17" s="185"/>
      <c r="B17" s="52">
        <v>3</v>
      </c>
      <c r="C17" s="2"/>
      <c r="D17" s="2"/>
      <c r="E17" s="2"/>
      <c r="F17" s="2"/>
      <c r="G17" s="2"/>
      <c r="H17" s="2"/>
      <c r="I17" s="2"/>
      <c r="J17" s="2"/>
      <c r="K17" s="73">
        <f t="shared" si="0"/>
        <v>0</v>
      </c>
      <c r="L17" s="240">
        <f t="shared" si="1"/>
        <v>0</v>
      </c>
    </row>
    <row r="18" spans="1:12">
      <c r="A18" s="390" t="s">
        <v>82</v>
      </c>
      <c r="B18" s="391"/>
      <c r="C18" s="50">
        <f>SUM(C14:C17)</f>
        <v>0</v>
      </c>
      <c r="D18" s="50">
        <f>SUM(D14:D17)</f>
        <v>0</v>
      </c>
      <c r="E18" s="50">
        <f>SUM(E14:E17)</f>
        <v>0</v>
      </c>
      <c r="F18" s="50">
        <f>SUM(F14:F17)</f>
        <v>0</v>
      </c>
      <c r="G18" s="50">
        <f t="shared" ref="G18:I18" si="5">SUM(G14:G17)</f>
        <v>0</v>
      </c>
      <c r="H18" s="50">
        <f t="shared" si="5"/>
        <v>0</v>
      </c>
      <c r="I18" s="50">
        <f t="shared" si="5"/>
        <v>0</v>
      </c>
      <c r="J18" s="50">
        <f>SUM(J14:J17)</f>
        <v>0</v>
      </c>
      <c r="K18" s="73">
        <f t="shared" si="0"/>
        <v>0</v>
      </c>
      <c r="L18" s="240">
        <f t="shared" si="1"/>
        <v>0</v>
      </c>
    </row>
    <row r="19" spans="1:12">
      <c r="A19" s="241" t="s">
        <v>65</v>
      </c>
      <c r="B19" s="52">
        <v>1</v>
      </c>
      <c r="C19" s="2"/>
      <c r="D19" s="2"/>
      <c r="E19" s="2"/>
      <c r="F19" s="2"/>
      <c r="G19" s="2"/>
      <c r="H19" s="2"/>
      <c r="I19" s="2"/>
      <c r="J19" s="2"/>
      <c r="K19" s="73">
        <f t="shared" si="0"/>
        <v>0</v>
      </c>
      <c r="L19" s="240">
        <f t="shared" si="1"/>
        <v>0</v>
      </c>
    </row>
    <row r="20" spans="1:12">
      <c r="A20" s="185"/>
      <c r="B20" s="52">
        <v>2</v>
      </c>
      <c r="C20" s="2"/>
      <c r="D20" s="2"/>
      <c r="E20" s="2"/>
      <c r="F20" s="2"/>
      <c r="G20" s="2"/>
      <c r="H20" s="2"/>
      <c r="I20" s="2"/>
      <c r="J20" s="2"/>
      <c r="K20" s="73">
        <f t="shared" si="0"/>
        <v>0</v>
      </c>
      <c r="L20" s="240">
        <f t="shared" si="1"/>
        <v>0</v>
      </c>
    </row>
    <row r="21" spans="1:12">
      <c r="A21" s="185"/>
      <c r="B21" s="52" t="s">
        <v>59</v>
      </c>
      <c r="C21" s="2"/>
      <c r="D21" s="2"/>
      <c r="E21" s="2"/>
      <c r="F21" s="2"/>
      <c r="G21" s="2"/>
      <c r="H21" s="2"/>
      <c r="I21" s="2"/>
      <c r="J21" s="2"/>
      <c r="K21" s="73">
        <f t="shared" si="0"/>
        <v>0</v>
      </c>
      <c r="L21" s="240">
        <f t="shared" si="1"/>
        <v>0</v>
      </c>
    </row>
    <row r="22" spans="1:12">
      <c r="A22" s="185"/>
      <c r="B22" s="52">
        <v>3</v>
      </c>
      <c r="C22" s="2"/>
      <c r="D22" s="2"/>
      <c r="E22" s="2"/>
      <c r="F22" s="2"/>
      <c r="G22" s="2"/>
      <c r="H22" s="2"/>
      <c r="I22" s="2"/>
      <c r="J22" s="2"/>
      <c r="K22" s="73">
        <f t="shared" si="0"/>
        <v>0</v>
      </c>
      <c r="L22" s="240">
        <f t="shared" si="1"/>
        <v>0</v>
      </c>
    </row>
    <row r="23" spans="1:12">
      <c r="A23" s="390" t="s">
        <v>83</v>
      </c>
      <c r="B23" s="391"/>
      <c r="C23" s="50">
        <f>SUM(C19:C22)</f>
        <v>0</v>
      </c>
      <c r="D23" s="50">
        <f>SUM(D19:D22)</f>
        <v>0</v>
      </c>
      <c r="E23" s="50">
        <f>SUM(E19:E22)</f>
        <v>0</v>
      </c>
      <c r="F23" s="50">
        <f>SUM(F19:F22)</f>
        <v>0</v>
      </c>
      <c r="G23" s="50">
        <f t="shared" ref="G23:J23" si="6">SUM(G19:G22)</f>
        <v>0</v>
      </c>
      <c r="H23" s="50">
        <f t="shared" si="6"/>
        <v>0</v>
      </c>
      <c r="I23" s="50">
        <f t="shared" si="6"/>
        <v>0</v>
      </c>
      <c r="J23" s="50">
        <f t="shared" si="6"/>
        <v>0</v>
      </c>
      <c r="K23" s="73">
        <f t="shared" si="0"/>
        <v>0</v>
      </c>
      <c r="L23" s="240">
        <f t="shared" si="1"/>
        <v>0</v>
      </c>
    </row>
    <row r="24" spans="1:12">
      <c r="A24" s="241" t="s">
        <v>67</v>
      </c>
      <c r="B24" s="52">
        <v>1</v>
      </c>
      <c r="C24" s="2"/>
      <c r="D24" s="2"/>
      <c r="E24" s="2"/>
      <c r="F24" s="2"/>
      <c r="G24" s="2"/>
      <c r="H24" s="2"/>
      <c r="I24" s="2"/>
      <c r="J24" s="2"/>
      <c r="K24" s="73">
        <f t="shared" si="0"/>
        <v>0</v>
      </c>
      <c r="L24" s="240">
        <f t="shared" si="1"/>
        <v>0</v>
      </c>
    </row>
    <row r="25" spans="1:12">
      <c r="A25" s="185"/>
      <c r="B25" s="52">
        <v>2</v>
      </c>
      <c r="C25" s="2"/>
      <c r="D25" s="2"/>
      <c r="E25" s="2"/>
      <c r="F25" s="2"/>
      <c r="G25" s="2"/>
      <c r="H25" s="2"/>
      <c r="I25" s="2"/>
      <c r="J25" s="2"/>
      <c r="K25" s="73">
        <f t="shared" si="0"/>
        <v>0</v>
      </c>
      <c r="L25" s="240">
        <f t="shared" si="1"/>
        <v>0</v>
      </c>
    </row>
    <row r="26" spans="1:12">
      <c r="A26" s="185"/>
      <c r="B26" s="52" t="s">
        <v>59</v>
      </c>
      <c r="C26" s="2"/>
      <c r="D26" s="2"/>
      <c r="E26" s="2"/>
      <c r="F26" s="2"/>
      <c r="G26" s="2"/>
      <c r="H26" s="2"/>
      <c r="I26" s="2"/>
      <c r="J26" s="2"/>
      <c r="K26" s="73">
        <f t="shared" si="0"/>
        <v>0</v>
      </c>
      <c r="L26" s="240">
        <f t="shared" si="1"/>
        <v>0</v>
      </c>
    </row>
    <row r="27" spans="1:12">
      <c r="A27" s="185"/>
      <c r="B27" s="52">
        <v>3</v>
      </c>
      <c r="C27" s="2"/>
      <c r="D27" s="2"/>
      <c r="E27" s="2"/>
      <c r="F27" s="2"/>
      <c r="G27" s="2"/>
      <c r="H27" s="2"/>
      <c r="I27" s="2"/>
      <c r="J27" s="2"/>
      <c r="K27" s="73">
        <f t="shared" si="0"/>
        <v>0</v>
      </c>
      <c r="L27" s="240">
        <f t="shared" si="1"/>
        <v>0</v>
      </c>
    </row>
    <row r="28" spans="1:12">
      <c r="A28" s="390" t="s">
        <v>84</v>
      </c>
      <c r="B28" s="391"/>
      <c r="C28" s="50">
        <f>SUM(C24:C27)</f>
        <v>0</v>
      </c>
      <c r="D28" s="50">
        <f>SUM(D24:D27)</f>
        <v>0</v>
      </c>
      <c r="E28" s="50">
        <f>SUM(E24:E27)</f>
        <v>0</v>
      </c>
      <c r="F28" s="50">
        <f>SUM(F24:F27)</f>
        <v>0</v>
      </c>
      <c r="G28" s="50">
        <f t="shared" ref="G28:J28" si="7">SUM(G24:G27)</f>
        <v>0</v>
      </c>
      <c r="H28" s="50">
        <f t="shared" si="7"/>
        <v>0</v>
      </c>
      <c r="I28" s="50">
        <f t="shared" si="7"/>
        <v>0</v>
      </c>
      <c r="J28" s="50">
        <f t="shared" si="7"/>
        <v>0</v>
      </c>
      <c r="K28" s="73">
        <f t="shared" si="0"/>
        <v>0</v>
      </c>
      <c r="L28" s="240">
        <f t="shared" si="1"/>
        <v>0</v>
      </c>
    </row>
    <row r="29" spans="1:12">
      <c r="A29" s="241" t="s">
        <v>69</v>
      </c>
      <c r="B29" s="52">
        <v>1</v>
      </c>
      <c r="C29" s="2"/>
      <c r="D29" s="2"/>
      <c r="E29" s="2"/>
      <c r="F29" s="2"/>
      <c r="G29" s="2"/>
      <c r="H29" s="2"/>
      <c r="I29" s="2"/>
      <c r="J29" s="2"/>
      <c r="K29" s="73">
        <f t="shared" si="0"/>
        <v>0</v>
      </c>
      <c r="L29" s="240">
        <f t="shared" si="1"/>
        <v>0</v>
      </c>
    </row>
    <row r="30" spans="1:12">
      <c r="A30" s="239"/>
      <c r="B30" s="52">
        <v>2</v>
      </c>
      <c r="C30" s="2"/>
      <c r="D30" s="2"/>
      <c r="E30" s="2"/>
      <c r="F30" s="2"/>
      <c r="G30" s="2"/>
      <c r="H30" s="2"/>
      <c r="I30" s="2"/>
      <c r="J30" s="2"/>
      <c r="K30" s="73">
        <f t="shared" si="0"/>
        <v>0</v>
      </c>
      <c r="L30" s="240">
        <f t="shared" si="1"/>
        <v>0</v>
      </c>
    </row>
    <row r="31" spans="1:12">
      <c r="A31" s="239"/>
      <c r="B31" s="52" t="s">
        <v>59</v>
      </c>
      <c r="C31" s="2"/>
      <c r="D31" s="2"/>
      <c r="E31" s="2"/>
      <c r="F31" s="2"/>
      <c r="G31" s="2"/>
      <c r="H31" s="2"/>
      <c r="I31" s="2"/>
      <c r="J31" s="2"/>
      <c r="K31" s="73">
        <f t="shared" si="0"/>
        <v>0</v>
      </c>
      <c r="L31" s="240">
        <f t="shared" si="1"/>
        <v>0</v>
      </c>
    </row>
    <row r="32" spans="1:12">
      <c r="A32" s="239"/>
      <c r="B32" s="52">
        <v>3</v>
      </c>
      <c r="C32" s="2"/>
      <c r="D32" s="2"/>
      <c r="E32" s="2"/>
      <c r="F32" s="2"/>
      <c r="G32" s="2"/>
      <c r="H32" s="2"/>
      <c r="I32" s="2"/>
      <c r="J32" s="2"/>
      <c r="K32" s="73">
        <f t="shared" si="0"/>
        <v>0</v>
      </c>
      <c r="L32" s="240">
        <f t="shared" si="1"/>
        <v>0</v>
      </c>
    </row>
    <row r="33" spans="1:12" ht="16.2" thickBot="1">
      <c r="A33" s="392" t="s">
        <v>85</v>
      </c>
      <c r="B33" s="393"/>
      <c r="C33" s="140">
        <f t="shared" ref="C33:J33" si="8">SUM(C29:C32)</f>
        <v>0</v>
      </c>
      <c r="D33" s="140">
        <f t="shared" si="8"/>
        <v>0</v>
      </c>
      <c r="E33" s="140">
        <f t="shared" si="8"/>
        <v>0</v>
      </c>
      <c r="F33" s="140">
        <f t="shared" si="8"/>
        <v>0</v>
      </c>
      <c r="G33" s="140">
        <f t="shared" si="8"/>
        <v>0</v>
      </c>
      <c r="H33" s="140">
        <f t="shared" si="8"/>
        <v>0</v>
      </c>
      <c r="I33" s="140">
        <f t="shared" si="8"/>
        <v>0</v>
      </c>
      <c r="J33" s="140">
        <f t="shared" si="8"/>
        <v>0</v>
      </c>
      <c r="K33" s="138">
        <f t="shared" si="0"/>
        <v>0</v>
      </c>
      <c r="L33" s="247">
        <f t="shared" si="1"/>
        <v>0</v>
      </c>
    </row>
    <row r="34" spans="1:12">
      <c r="A34" s="313" t="s">
        <v>86</v>
      </c>
      <c r="B34" s="248">
        <v>1</v>
      </c>
      <c r="C34" s="204">
        <f>+C4+C9+C14+C19+C24+C29</f>
        <v>27</v>
      </c>
      <c r="D34" s="204">
        <f t="shared" ref="C34:F38" si="9">+D4+D9+D14+D19+D24+D29</f>
        <v>11</v>
      </c>
      <c r="E34" s="204">
        <f t="shared" si="9"/>
        <v>3</v>
      </c>
      <c r="F34" s="204">
        <f t="shared" si="9"/>
        <v>2</v>
      </c>
      <c r="G34" s="204">
        <f t="shared" ref="G34:I34" si="10">+G4+G9+G14+G19+G24+G29</f>
        <v>295</v>
      </c>
      <c r="H34" s="204">
        <f t="shared" si="10"/>
        <v>142</v>
      </c>
      <c r="I34" s="204">
        <f t="shared" si="10"/>
        <v>60</v>
      </c>
      <c r="J34" s="204">
        <f>+J4+J9+J14+J19+J24+J29</f>
        <v>10</v>
      </c>
      <c r="K34" s="249">
        <f>+C34+E34+G34+I34</f>
        <v>385</v>
      </c>
      <c r="L34" s="205">
        <f t="shared" si="1"/>
        <v>165</v>
      </c>
    </row>
    <row r="35" spans="1:12">
      <c r="A35" s="314"/>
      <c r="B35" s="132">
        <v>2</v>
      </c>
      <c r="C35" s="50">
        <f t="shared" si="9"/>
        <v>91</v>
      </c>
      <c r="D35" s="50">
        <f t="shared" si="9"/>
        <v>49</v>
      </c>
      <c r="E35" s="50">
        <f t="shared" si="9"/>
        <v>21</v>
      </c>
      <c r="F35" s="50">
        <f t="shared" si="9"/>
        <v>6</v>
      </c>
      <c r="G35" s="50">
        <f t="shared" ref="G35:J35" si="11">+G5+G10+G15+G20+G25+G30</f>
        <v>142</v>
      </c>
      <c r="H35" s="50">
        <f t="shared" si="11"/>
        <v>81</v>
      </c>
      <c r="I35" s="50">
        <f t="shared" si="11"/>
        <v>33</v>
      </c>
      <c r="J35" s="50">
        <f t="shared" si="11"/>
        <v>12</v>
      </c>
      <c r="K35" s="73">
        <f t="shared" si="0"/>
        <v>287</v>
      </c>
      <c r="L35" s="240">
        <f t="shared" si="1"/>
        <v>148</v>
      </c>
    </row>
    <row r="36" spans="1:12">
      <c r="A36" s="314"/>
      <c r="B36" s="132" t="s">
        <v>59</v>
      </c>
      <c r="C36" s="50">
        <f t="shared" si="9"/>
        <v>0</v>
      </c>
      <c r="D36" s="50">
        <f t="shared" si="9"/>
        <v>0</v>
      </c>
      <c r="E36" s="50">
        <f t="shared" si="9"/>
        <v>0</v>
      </c>
      <c r="F36" s="50">
        <f t="shared" si="9"/>
        <v>0</v>
      </c>
      <c r="G36" s="50">
        <f t="shared" ref="G36:J36" si="12">+G6+G11+G16+G21+G26+G31</f>
        <v>0</v>
      </c>
      <c r="H36" s="50">
        <f t="shared" si="12"/>
        <v>0</v>
      </c>
      <c r="I36" s="50">
        <f t="shared" si="12"/>
        <v>0</v>
      </c>
      <c r="J36" s="50">
        <f t="shared" si="12"/>
        <v>0</v>
      </c>
      <c r="K36" s="73">
        <f t="shared" si="0"/>
        <v>0</v>
      </c>
      <c r="L36" s="240">
        <f t="shared" si="1"/>
        <v>0</v>
      </c>
    </row>
    <row r="37" spans="1:12" ht="16.2" thickBot="1">
      <c r="A37" s="250"/>
      <c r="B37" s="139">
        <v>3</v>
      </c>
      <c r="C37" s="140">
        <f t="shared" si="9"/>
        <v>0</v>
      </c>
      <c r="D37" s="140">
        <f t="shared" si="9"/>
        <v>0</v>
      </c>
      <c r="E37" s="140">
        <f t="shared" si="9"/>
        <v>0</v>
      </c>
      <c r="F37" s="140">
        <f>+F7+F12+F17+F22+F27+F32</f>
        <v>0</v>
      </c>
      <c r="G37" s="140">
        <f t="shared" ref="G37:I37" si="13">+G7+G12+G17+G22+G27+G32</f>
        <v>0</v>
      </c>
      <c r="H37" s="140">
        <f t="shared" si="13"/>
        <v>0</v>
      </c>
      <c r="I37" s="140">
        <f t="shared" si="13"/>
        <v>0</v>
      </c>
      <c r="J37" s="140">
        <f>+J7+J12+J17+J22+J27+J32</f>
        <v>0</v>
      </c>
      <c r="K37" s="138">
        <f t="shared" si="0"/>
        <v>0</v>
      </c>
      <c r="L37" s="247">
        <f t="shared" si="1"/>
        <v>0</v>
      </c>
    </row>
    <row r="38" spans="1:12" ht="16.2" thickBot="1">
      <c r="A38" s="388" t="s">
        <v>87</v>
      </c>
      <c r="B38" s="389"/>
      <c r="C38" s="200">
        <f t="shared" si="9"/>
        <v>118</v>
      </c>
      <c r="D38" s="200">
        <f t="shared" si="9"/>
        <v>60</v>
      </c>
      <c r="E38" s="200">
        <f t="shared" si="9"/>
        <v>24</v>
      </c>
      <c r="F38" s="200">
        <f t="shared" si="9"/>
        <v>8</v>
      </c>
      <c r="G38" s="200">
        <f t="shared" ref="G38:J38" si="14">+G8+G13+G18+G23+G28+G33</f>
        <v>437</v>
      </c>
      <c r="H38" s="200">
        <f t="shared" si="14"/>
        <v>223</v>
      </c>
      <c r="I38" s="200">
        <f t="shared" si="14"/>
        <v>93</v>
      </c>
      <c r="J38" s="200">
        <f t="shared" si="14"/>
        <v>22</v>
      </c>
      <c r="K38" s="251">
        <f t="shared" si="0"/>
        <v>672</v>
      </c>
      <c r="L38" s="201">
        <f t="shared" si="1"/>
        <v>313</v>
      </c>
    </row>
    <row r="39" spans="1:12">
      <c r="A39" s="16"/>
    </row>
    <row r="40" spans="1:12">
      <c r="A40" t="s">
        <v>73</v>
      </c>
    </row>
  </sheetData>
  <mergeCells count="13">
    <mergeCell ref="A38:B38"/>
    <mergeCell ref="A8:B8"/>
    <mergeCell ref="A13:B13"/>
    <mergeCell ref="A18:B18"/>
    <mergeCell ref="A23:B23"/>
    <mergeCell ref="A28:B28"/>
    <mergeCell ref="A33:B33"/>
    <mergeCell ref="A1:L1"/>
    <mergeCell ref="C2:F2"/>
    <mergeCell ref="G2:J2"/>
    <mergeCell ref="K2:L2"/>
    <mergeCell ref="A2:A3"/>
    <mergeCell ref="B2:B3"/>
  </mergeCells>
  <phoneticPr fontId="2" type="noConversion"/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view="pageBreakPreview" zoomScale="85" zoomScaleNormal="100" zoomScaleSheetLayoutView="85" workbookViewId="0">
      <selection activeCell="A70" sqref="A70"/>
    </sheetView>
  </sheetViews>
  <sheetFormatPr defaultRowHeight="15.6"/>
  <cols>
    <col min="1" max="1" width="27.59765625" customWidth="1"/>
    <col min="2" max="3" width="10.59765625" customWidth="1"/>
    <col min="4" max="4" width="9.5" customWidth="1"/>
    <col min="5" max="6" width="9.69921875" customWidth="1"/>
    <col min="7" max="10" width="11.09765625" customWidth="1"/>
  </cols>
  <sheetData>
    <row r="1" spans="1:11" ht="46.5" customHeight="1">
      <c r="A1" s="416" t="s">
        <v>88</v>
      </c>
      <c r="B1" s="416"/>
      <c r="C1" s="416"/>
      <c r="D1" s="416"/>
      <c r="E1" s="416"/>
      <c r="F1" s="416"/>
      <c r="G1" s="416"/>
      <c r="H1" s="416"/>
      <c r="I1" s="416"/>
      <c r="J1" s="416"/>
    </row>
    <row r="2" spans="1:11" ht="16.2" thickBot="1">
      <c r="A2" s="413" t="s">
        <v>52</v>
      </c>
      <c r="B2" s="413"/>
      <c r="C2" s="413"/>
      <c r="D2" s="413"/>
      <c r="E2" s="413"/>
      <c r="F2" s="413"/>
      <c r="G2" s="413"/>
      <c r="H2" s="413"/>
      <c r="I2" s="413"/>
      <c r="J2" s="413"/>
      <c r="K2" s="15"/>
    </row>
    <row r="3" spans="1:11" ht="30.6" thickBot="1">
      <c r="A3" s="77" t="s">
        <v>89</v>
      </c>
      <c r="B3" s="83" t="s">
        <v>90</v>
      </c>
      <c r="C3" s="83" t="s">
        <v>91</v>
      </c>
      <c r="D3" s="84" t="s">
        <v>92</v>
      </c>
      <c r="E3" s="84" t="s">
        <v>93</v>
      </c>
      <c r="F3" s="84" t="s">
        <v>94</v>
      </c>
      <c r="G3" s="85" t="s">
        <v>95</v>
      </c>
      <c r="H3" s="85" t="s">
        <v>96</v>
      </c>
      <c r="I3" s="85" t="s">
        <v>97</v>
      </c>
      <c r="J3" s="86" t="s">
        <v>98</v>
      </c>
    </row>
    <row r="4" spans="1:11">
      <c r="A4" s="32" t="s">
        <v>302</v>
      </c>
      <c r="B4" s="82"/>
      <c r="C4" s="82">
        <v>332</v>
      </c>
      <c r="D4" s="82"/>
      <c r="E4" s="82">
        <v>332</v>
      </c>
      <c r="F4" s="82">
        <v>274</v>
      </c>
      <c r="G4" s="134">
        <f>IFERROR(C4/B4,0)</f>
        <v>0</v>
      </c>
      <c r="H4" s="134">
        <f>IFERROR(E4/D4,0)</f>
        <v>0</v>
      </c>
      <c r="I4" s="134">
        <f>IFERROR(F4/E4,0)</f>
        <v>0.82530120481927716</v>
      </c>
      <c r="J4" s="134">
        <f>IFERROR(F4/B4,0)</f>
        <v>0</v>
      </c>
    </row>
    <row r="5" spans="1:11">
      <c r="A5" s="29" t="s">
        <v>296</v>
      </c>
      <c r="B5" s="30"/>
      <c r="C5" s="30">
        <v>221</v>
      </c>
      <c r="D5" s="30"/>
      <c r="E5" s="30">
        <v>221</v>
      </c>
      <c r="F5" s="30">
        <v>164</v>
      </c>
      <c r="G5" s="135">
        <f>IFERROR(C5/B5,0)</f>
        <v>0</v>
      </c>
      <c r="H5" s="135">
        <f t="shared" ref="H5:H27" si="0">IFERROR(E5/D5,0)</f>
        <v>0</v>
      </c>
      <c r="I5" s="135">
        <f t="shared" ref="I5:I27" si="1">IFERROR(F5/E5,0)</f>
        <v>0.74208144796380093</v>
      </c>
      <c r="J5" s="135">
        <f t="shared" ref="J5:J27" si="2">IFERROR(F5/B5,0)</f>
        <v>0</v>
      </c>
    </row>
    <row r="6" spans="1:11">
      <c r="A6" s="29"/>
      <c r="B6" s="30"/>
      <c r="C6" s="30"/>
      <c r="D6" s="30"/>
      <c r="E6" s="30"/>
      <c r="F6" s="30"/>
      <c r="G6" s="135">
        <f t="shared" ref="G6:G31" si="3">IFERROR(C6/B6,0)</f>
        <v>0</v>
      </c>
      <c r="H6" s="135">
        <f t="shared" si="0"/>
        <v>0</v>
      </c>
      <c r="I6" s="135">
        <f t="shared" si="1"/>
        <v>0</v>
      </c>
      <c r="J6" s="135">
        <f t="shared" si="2"/>
        <v>0</v>
      </c>
    </row>
    <row r="7" spans="1:11">
      <c r="A7" s="29"/>
      <c r="B7" s="30"/>
      <c r="C7" s="30"/>
      <c r="D7" s="30"/>
      <c r="E7" s="30"/>
      <c r="F7" s="30"/>
      <c r="G7" s="135">
        <f t="shared" si="3"/>
        <v>0</v>
      </c>
      <c r="H7" s="135">
        <f t="shared" si="0"/>
        <v>0</v>
      </c>
      <c r="I7" s="135">
        <f t="shared" si="1"/>
        <v>0</v>
      </c>
      <c r="J7" s="135">
        <f t="shared" si="2"/>
        <v>0</v>
      </c>
    </row>
    <row r="8" spans="1:11">
      <c r="A8" s="29"/>
      <c r="B8" s="30"/>
      <c r="C8" s="30"/>
      <c r="D8" s="30"/>
      <c r="E8" s="30"/>
      <c r="F8" s="30"/>
      <c r="G8" s="135">
        <f t="shared" si="3"/>
        <v>0</v>
      </c>
      <c r="H8" s="135">
        <f t="shared" si="0"/>
        <v>0</v>
      </c>
      <c r="I8" s="135">
        <f t="shared" si="1"/>
        <v>0</v>
      </c>
      <c r="J8" s="135">
        <f t="shared" si="2"/>
        <v>0</v>
      </c>
    </row>
    <row r="9" spans="1:11">
      <c r="A9" s="29"/>
      <c r="B9" s="30"/>
      <c r="C9" s="30"/>
      <c r="D9" s="30"/>
      <c r="E9" s="30"/>
      <c r="F9" s="30"/>
      <c r="G9" s="135">
        <f t="shared" si="3"/>
        <v>0</v>
      </c>
      <c r="H9" s="135">
        <f t="shared" si="0"/>
        <v>0</v>
      </c>
      <c r="I9" s="135">
        <f t="shared" si="1"/>
        <v>0</v>
      </c>
      <c r="J9" s="135">
        <f t="shared" si="2"/>
        <v>0</v>
      </c>
    </row>
    <row r="10" spans="1:11">
      <c r="A10" s="29"/>
      <c r="B10" s="30"/>
      <c r="C10" s="30"/>
      <c r="D10" s="30"/>
      <c r="E10" s="30"/>
      <c r="F10" s="30"/>
      <c r="G10" s="135">
        <f t="shared" si="3"/>
        <v>0</v>
      </c>
      <c r="H10" s="135">
        <f t="shared" si="0"/>
        <v>0</v>
      </c>
      <c r="I10" s="135">
        <f t="shared" si="1"/>
        <v>0</v>
      </c>
      <c r="J10" s="135">
        <f t="shared" si="2"/>
        <v>0</v>
      </c>
    </row>
    <row r="11" spans="1:11">
      <c r="A11" s="29"/>
      <c r="B11" s="30"/>
      <c r="C11" s="30"/>
      <c r="D11" s="30"/>
      <c r="E11" s="30"/>
      <c r="F11" s="30"/>
      <c r="G11" s="135">
        <f t="shared" si="3"/>
        <v>0</v>
      </c>
      <c r="H11" s="135">
        <f t="shared" si="0"/>
        <v>0</v>
      </c>
      <c r="I11" s="135">
        <f t="shared" si="1"/>
        <v>0</v>
      </c>
      <c r="J11" s="135">
        <f t="shared" si="2"/>
        <v>0</v>
      </c>
    </row>
    <row r="12" spans="1:11">
      <c r="A12" s="29"/>
      <c r="B12" s="31"/>
      <c r="C12" s="31"/>
      <c r="D12" s="31"/>
      <c r="E12" s="31"/>
      <c r="F12" s="31"/>
      <c r="G12" s="135">
        <f t="shared" si="3"/>
        <v>0</v>
      </c>
      <c r="H12" s="135">
        <f t="shared" si="0"/>
        <v>0</v>
      </c>
      <c r="I12" s="135">
        <f t="shared" si="1"/>
        <v>0</v>
      </c>
      <c r="J12" s="135">
        <f t="shared" si="2"/>
        <v>0</v>
      </c>
    </row>
    <row r="13" spans="1:11">
      <c r="A13" s="29"/>
      <c r="B13" s="32"/>
      <c r="C13" s="32"/>
      <c r="D13" s="31"/>
      <c r="E13" s="31"/>
      <c r="F13" s="31"/>
      <c r="G13" s="135">
        <f t="shared" si="3"/>
        <v>0</v>
      </c>
      <c r="H13" s="135">
        <f t="shared" si="0"/>
        <v>0</v>
      </c>
      <c r="I13" s="135">
        <f t="shared" si="1"/>
        <v>0</v>
      </c>
      <c r="J13" s="135">
        <f t="shared" si="2"/>
        <v>0</v>
      </c>
    </row>
    <row r="14" spans="1:11">
      <c r="A14" s="29"/>
      <c r="B14" s="30"/>
      <c r="C14" s="30"/>
      <c r="D14" s="30"/>
      <c r="E14" s="30"/>
      <c r="F14" s="30"/>
      <c r="G14" s="135">
        <f t="shared" si="3"/>
        <v>0</v>
      </c>
      <c r="H14" s="135">
        <f t="shared" si="0"/>
        <v>0</v>
      </c>
      <c r="I14" s="135">
        <f t="shared" si="1"/>
        <v>0</v>
      </c>
      <c r="J14" s="135">
        <f t="shared" si="2"/>
        <v>0</v>
      </c>
    </row>
    <row r="15" spans="1:11">
      <c r="A15" s="29"/>
      <c r="B15" s="30"/>
      <c r="C15" s="30"/>
      <c r="D15" s="30"/>
      <c r="E15" s="30"/>
      <c r="F15" s="30"/>
      <c r="G15" s="135">
        <f t="shared" si="3"/>
        <v>0</v>
      </c>
      <c r="H15" s="135">
        <f t="shared" si="0"/>
        <v>0</v>
      </c>
      <c r="I15" s="135">
        <f t="shared" si="1"/>
        <v>0</v>
      </c>
      <c r="J15" s="135">
        <f t="shared" si="2"/>
        <v>0</v>
      </c>
    </row>
    <row r="16" spans="1:11">
      <c r="A16" s="29"/>
      <c r="B16" s="30"/>
      <c r="C16" s="30"/>
      <c r="D16" s="30"/>
      <c r="E16" s="30"/>
      <c r="F16" s="30"/>
      <c r="G16" s="135">
        <f t="shared" si="3"/>
        <v>0</v>
      </c>
      <c r="H16" s="135">
        <f t="shared" si="0"/>
        <v>0</v>
      </c>
      <c r="I16" s="135">
        <f t="shared" si="1"/>
        <v>0</v>
      </c>
      <c r="J16" s="135">
        <f t="shared" si="2"/>
        <v>0</v>
      </c>
    </row>
    <row r="17" spans="1:10">
      <c r="A17" s="29"/>
      <c r="B17" s="30"/>
      <c r="C17" s="30"/>
      <c r="D17" s="30"/>
      <c r="E17" s="30"/>
      <c r="F17" s="30"/>
      <c r="G17" s="135">
        <f t="shared" si="3"/>
        <v>0</v>
      </c>
      <c r="H17" s="135">
        <f t="shared" si="0"/>
        <v>0</v>
      </c>
      <c r="I17" s="135">
        <f t="shared" si="1"/>
        <v>0</v>
      </c>
      <c r="J17" s="135">
        <f t="shared" si="2"/>
        <v>0</v>
      </c>
    </row>
    <row r="18" spans="1:10">
      <c r="A18" s="29"/>
      <c r="B18" s="30"/>
      <c r="C18" s="30"/>
      <c r="D18" s="30"/>
      <c r="E18" s="30"/>
      <c r="F18" s="30"/>
      <c r="G18" s="135">
        <f t="shared" si="3"/>
        <v>0</v>
      </c>
      <c r="H18" s="135">
        <f t="shared" si="0"/>
        <v>0</v>
      </c>
      <c r="I18" s="135">
        <f t="shared" si="1"/>
        <v>0</v>
      </c>
      <c r="J18" s="135">
        <f t="shared" si="2"/>
        <v>0</v>
      </c>
    </row>
    <row r="19" spans="1:10">
      <c r="A19" s="29"/>
      <c r="B19" s="30"/>
      <c r="C19" s="30"/>
      <c r="D19" s="30"/>
      <c r="E19" s="30"/>
      <c r="F19" s="30"/>
      <c r="G19" s="135">
        <f t="shared" si="3"/>
        <v>0</v>
      </c>
      <c r="H19" s="135">
        <f t="shared" si="0"/>
        <v>0</v>
      </c>
      <c r="I19" s="135">
        <f t="shared" si="1"/>
        <v>0</v>
      </c>
      <c r="J19" s="135">
        <f t="shared" si="2"/>
        <v>0</v>
      </c>
    </row>
    <row r="20" spans="1:10">
      <c r="A20" s="29"/>
      <c r="B20" s="30"/>
      <c r="C20" s="30"/>
      <c r="D20" s="30"/>
      <c r="E20" s="30"/>
      <c r="F20" s="30"/>
      <c r="G20" s="135">
        <f t="shared" si="3"/>
        <v>0</v>
      </c>
      <c r="H20" s="135">
        <f t="shared" si="0"/>
        <v>0</v>
      </c>
      <c r="I20" s="135">
        <f t="shared" si="1"/>
        <v>0</v>
      </c>
      <c r="J20" s="135">
        <f t="shared" si="2"/>
        <v>0</v>
      </c>
    </row>
    <row r="21" spans="1:10">
      <c r="A21" s="29"/>
      <c r="B21" s="30"/>
      <c r="C21" s="30"/>
      <c r="D21" s="30"/>
      <c r="E21" s="30"/>
      <c r="F21" s="30"/>
      <c r="G21" s="135">
        <f t="shared" si="3"/>
        <v>0</v>
      </c>
      <c r="H21" s="135">
        <f t="shared" si="0"/>
        <v>0</v>
      </c>
      <c r="I21" s="135">
        <f t="shared" si="1"/>
        <v>0</v>
      </c>
      <c r="J21" s="135">
        <f t="shared" si="2"/>
        <v>0</v>
      </c>
    </row>
    <row r="22" spans="1:10">
      <c r="A22" s="29"/>
      <c r="B22" s="30"/>
      <c r="C22" s="30"/>
      <c r="D22" s="30"/>
      <c r="E22" s="30"/>
      <c r="F22" s="30"/>
      <c r="G22" s="135">
        <f t="shared" si="3"/>
        <v>0</v>
      </c>
      <c r="H22" s="135">
        <f t="shared" si="0"/>
        <v>0</v>
      </c>
      <c r="I22" s="135">
        <f t="shared" si="1"/>
        <v>0</v>
      </c>
      <c r="J22" s="135">
        <f t="shared" si="2"/>
        <v>0</v>
      </c>
    </row>
    <row r="23" spans="1:10">
      <c r="A23" s="29"/>
      <c r="B23" s="30"/>
      <c r="C23" s="30"/>
      <c r="D23" s="30"/>
      <c r="E23" s="30"/>
      <c r="F23" s="30"/>
      <c r="G23" s="135">
        <f t="shared" si="3"/>
        <v>0</v>
      </c>
      <c r="H23" s="135">
        <f t="shared" si="0"/>
        <v>0</v>
      </c>
      <c r="I23" s="135">
        <f t="shared" si="1"/>
        <v>0</v>
      </c>
      <c r="J23" s="135">
        <f t="shared" si="2"/>
        <v>0</v>
      </c>
    </row>
    <row r="24" spans="1:10">
      <c r="A24" s="29"/>
      <c r="B24" s="30"/>
      <c r="C24" s="30"/>
      <c r="D24" s="30"/>
      <c r="E24" s="30"/>
      <c r="F24" s="30"/>
      <c r="G24" s="135">
        <f t="shared" si="3"/>
        <v>0</v>
      </c>
      <c r="H24" s="135">
        <f t="shared" si="0"/>
        <v>0</v>
      </c>
      <c r="I24" s="135">
        <f t="shared" si="1"/>
        <v>0</v>
      </c>
      <c r="J24" s="135">
        <f t="shared" si="2"/>
        <v>0</v>
      </c>
    </row>
    <row r="25" spans="1:10">
      <c r="A25" s="29"/>
      <c r="B25" s="30"/>
      <c r="C25" s="30"/>
      <c r="D25" s="30"/>
      <c r="E25" s="30"/>
      <c r="F25" s="30"/>
      <c r="G25" s="135">
        <f t="shared" si="3"/>
        <v>0</v>
      </c>
      <c r="H25" s="135">
        <f t="shared" si="0"/>
        <v>0</v>
      </c>
      <c r="I25" s="135">
        <f t="shared" si="1"/>
        <v>0</v>
      </c>
      <c r="J25" s="135">
        <f t="shared" si="2"/>
        <v>0</v>
      </c>
    </row>
    <row r="26" spans="1:10">
      <c r="A26" s="29"/>
      <c r="B26" s="30"/>
      <c r="C26" s="30"/>
      <c r="D26" s="30"/>
      <c r="E26" s="30"/>
      <c r="F26" s="30"/>
      <c r="G26" s="135">
        <f t="shared" si="3"/>
        <v>0</v>
      </c>
      <c r="H26" s="135">
        <f t="shared" si="0"/>
        <v>0</v>
      </c>
      <c r="I26" s="135">
        <f t="shared" si="1"/>
        <v>0</v>
      </c>
      <c r="J26" s="135">
        <f t="shared" si="2"/>
        <v>0</v>
      </c>
    </row>
    <row r="27" spans="1:10">
      <c r="A27" s="29"/>
      <c r="B27" s="30"/>
      <c r="C27" s="30"/>
      <c r="D27" s="30"/>
      <c r="E27" s="30"/>
      <c r="F27" s="30"/>
      <c r="G27" s="135">
        <f t="shared" si="3"/>
        <v>0</v>
      </c>
      <c r="H27" s="135">
        <f t="shared" si="0"/>
        <v>0</v>
      </c>
      <c r="I27" s="135">
        <f t="shared" si="1"/>
        <v>0</v>
      </c>
      <c r="J27" s="135">
        <f t="shared" si="2"/>
        <v>0</v>
      </c>
    </row>
    <row r="28" spans="1:10">
      <c r="A28" s="29"/>
      <c r="B28" s="30"/>
      <c r="C28" s="30"/>
      <c r="D28" s="30"/>
      <c r="E28" s="30"/>
      <c r="F28" s="30"/>
      <c r="G28" s="135">
        <f t="shared" si="3"/>
        <v>0</v>
      </c>
      <c r="H28" s="135">
        <f t="shared" ref="H28:I31" si="4">IFERROR(E28/D28,0)</f>
        <v>0</v>
      </c>
      <c r="I28" s="135">
        <f t="shared" si="4"/>
        <v>0</v>
      </c>
      <c r="J28" s="135">
        <f>IFERROR(F28/B28,0)</f>
        <v>0</v>
      </c>
    </row>
    <row r="29" spans="1:10">
      <c r="A29" s="29"/>
      <c r="B29" s="30"/>
      <c r="C29" s="30"/>
      <c r="D29" s="30"/>
      <c r="E29" s="30"/>
      <c r="F29" s="30"/>
      <c r="G29" s="135">
        <f t="shared" si="3"/>
        <v>0</v>
      </c>
      <c r="H29" s="135">
        <f t="shared" si="4"/>
        <v>0</v>
      </c>
      <c r="I29" s="135">
        <f t="shared" si="4"/>
        <v>0</v>
      </c>
      <c r="J29" s="135">
        <f>IFERROR(F29/B29,0)</f>
        <v>0</v>
      </c>
    </row>
    <row r="30" spans="1:10">
      <c r="A30" s="32"/>
      <c r="B30" s="31"/>
      <c r="C30" s="31"/>
      <c r="D30" s="31"/>
      <c r="E30" s="31"/>
      <c r="F30" s="31"/>
      <c r="G30" s="135">
        <f t="shared" si="3"/>
        <v>0</v>
      </c>
      <c r="H30" s="135">
        <f t="shared" si="4"/>
        <v>0</v>
      </c>
      <c r="I30" s="135">
        <f t="shared" si="4"/>
        <v>0</v>
      </c>
      <c r="J30" s="135">
        <f>IFERROR(F30/B30,0)</f>
        <v>0</v>
      </c>
    </row>
    <row r="31" spans="1:10">
      <c r="A31" s="133" t="s">
        <v>54</v>
      </c>
      <c r="B31" s="49">
        <f>+SUM(B4:B30)</f>
        <v>0</v>
      </c>
      <c r="C31" s="49">
        <f>+SUM(C4:C30)</f>
        <v>553</v>
      </c>
      <c r="D31" s="49">
        <f>+SUM(D4:D30)</f>
        <v>0</v>
      </c>
      <c r="E31" s="49">
        <f>+SUM(E4:E30)</f>
        <v>553</v>
      </c>
      <c r="F31" s="49">
        <f>+SUM(F4:F30)</f>
        <v>438</v>
      </c>
      <c r="G31" s="135">
        <f t="shared" si="3"/>
        <v>0</v>
      </c>
      <c r="H31" s="135">
        <f t="shared" si="4"/>
        <v>0</v>
      </c>
      <c r="I31" s="135">
        <f t="shared" si="4"/>
        <v>0.79204339963833637</v>
      </c>
      <c r="J31" s="135">
        <f>IFERROR(F31/B31,0)</f>
        <v>0</v>
      </c>
    </row>
    <row r="32" spans="1:10">
      <c r="A32" s="33"/>
      <c r="B32" s="34"/>
      <c r="C32" s="34"/>
      <c r="D32" s="34"/>
      <c r="E32" s="34"/>
      <c r="F32" s="34"/>
      <c r="G32" s="34"/>
      <c r="H32" s="34"/>
      <c r="J32" s="34"/>
    </row>
    <row r="33" spans="1:10" ht="16.2" thickBot="1">
      <c r="A33" s="414" t="s">
        <v>53</v>
      </c>
      <c r="B33" s="415"/>
      <c r="C33" s="415"/>
      <c r="D33" s="415"/>
      <c r="E33" s="415"/>
      <c r="F33" s="415"/>
      <c r="G33" s="415"/>
      <c r="H33" s="415"/>
      <c r="I33" s="415"/>
      <c r="J33" s="415"/>
    </row>
    <row r="34" spans="1:10" ht="31.8" thickBot="1">
      <c r="A34" s="77" t="s">
        <v>89</v>
      </c>
      <c r="B34" s="78" t="s">
        <v>90</v>
      </c>
      <c r="C34" s="78" t="s">
        <v>91</v>
      </c>
      <c r="D34" s="79" t="s">
        <v>92</v>
      </c>
      <c r="E34" s="79" t="s">
        <v>93</v>
      </c>
      <c r="F34" s="79" t="s">
        <v>94</v>
      </c>
      <c r="G34" s="80" t="s">
        <v>95</v>
      </c>
      <c r="H34" s="80" t="s">
        <v>96</v>
      </c>
      <c r="I34" s="80" t="s">
        <v>97</v>
      </c>
      <c r="J34" s="81" t="s">
        <v>98</v>
      </c>
    </row>
    <row r="35" spans="1:10">
      <c r="A35" s="32" t="s">
        <v>302</v>
      </c>
      <c r="B35" s="76"/>
      <c r="C35" s="76">
        <v>86</v>
      </c>
      <c r="D35" s="76"/>
      <c r="E35" s="76">
        <v>86</v>
      </c>
      <c r="F35" s="76">
        <v>69</v>
      </c>
      <c r="G35" s="134">
        <f>IFERROR(C35/B35,0)</f>
        <v>0</v>
      </c>
      <c r="H35" s="134">
        <f>IFERROR(E35/D35,0)</f>
        <v>0</v>
      </c>
      <c r="I35" s="134">
        <f>IFERROR(F35/E35,0)</f>
        <v>0.80232558139534882</v>
      </c>
      <c r="J35" s="134">
        <f>IFERROR(F35/B35,0)</f>
        <v>0</v>
      </c>
    </row>
    <row r="36" spans="1:10">
      <c r="A36" s="29" t="s">
        <v>296</v>
      </c>
      <c r="B36" s="2"/>
      <c r="C36" s="2">
        <v>49</v>
      </c>
      <c r="D36" s="2"/>
      <c r="E36" s="2">
        <v>49</v>
      </c>
      <c r="F36" s="2">
        <v>29</v>
      </c>
      <c r="G36" s="135">
        <f t="shared" ref="G36:G50" si="5">IFERROR(C36/B36,0)</f>
        <v>0</v>
      </c>
      <c r="H36" s="135">
        <f t="shared" ref="H36:H50" si="6">IFERROR(E36/D36,0)</f>
        <v>0</v>
      </c>
      <c r="I36" s="135">
        <f t="shared" ref="I36:I50" si="7">IFERROR(F36/E36,0)</f>
        <v>0.59183673469387754</v>
      </c>
      <c r="J36" s="135">
        <f t="shared" ref="J36:J50" si="8">IFERROR(F36/B36,0)</f>
        <v>0</v>
      </c>
    </row>
    <row r="37" spans="1:10">
      <c r="A37" s="18"/>
      <c r="B37" s="2"/>
      <c r="C37" s="2"/>
      <c r="D37" s="2"/>
      <c r="E37" s="2"/>
      <c r="F37" s="2"/>
      <c r="G37" s="135">
        <f t="shared" si="5"/>
        <v>0</v>
      </c>
      <c r="H37" s="135">
        <f t="shared" si="6"/>
        <v>0</v>
      </c>
      <c r="I37" s="135">
        <f t="shared" si="7"/>
        <v>0</v>
      </c>
      <c r="J37" s="135">
        <f t="shared" si="8"/>
        <v>0</v>
      </c>
    </row>
    <row r="38" spans="1:10">
      <c r="A38" s="18"/>
      <c r="B38" s="2"/>
      <c r="C38" s="2"/>
      <c r="D38" s="2"/>
      <c r="E38" s="2"/>
      <c r="F38" s="2"/>
      <c r="G38" s="135">
        <f t="shared" si="5"/>
        <v>0</v>
      </c>
      <c r="H38" s="135">
        <f t="shared" si="6"/>
        <v>0</v>
      </c>
      <c r="I38" s="135">
        <f t="shared" si="7"/>
        <v>0</v>
      </c>
      <c r="J38" s="135">
        <f t="shared" si="8"/>
        <v>0</v>
      </c>
    </row>
    <row r="39" spans="1:10">
      <c r="A39" s="18"/>
      <c r="B39" s="2"/>
      <c r="C39" s="2"/>
      <c r="D39" s="2"/>
      <c r="E39" s="2"/>
      <c r="F39" s="2"/>
      <c r="G39" s="135">
        <f t="shared" si="5"/>
        <v>0</v>
      </c>
      <c r="H39" s="135">
        <f t="shared" si="6"/>
        <v>0</v>
      </c>
      <c r="I39" s="135">
        <f t="shared" si="7"/>
        <v>0</v>
      </c>
      <c r="J39" s="135">
        <f t="shared" si="8"/>
        <v>0</v>
      </c>
    </row>
    <row r="40" spans="1:10" ht="19.5" customHeight="1">
      <c r="A40" s="18"/>
      <c r="B40" s="2"/>
      <c r="C40" s="2"/>
      <c r="D40" s="2"/>
      <c r="E40" s="2"/>
      <c r="F40" s="2"/>
      <c r="G40" s="135">
        <f t="shared" si="5"/>
        <v>0</v>
      </c>
      <c r="H40" s="135">
        <f t="shared" si="6"/>
        <v>0</v>
      </c>
      <c r="I40" s="135">
        <f t="shared" si="7"/>
        <v>0</v>
      </c>
      <c r="J40" s="135">
        <f t="shared" si="8"/>
        <v>0</v>
      </c>
    </row>
    <row r="41" spans="1:10" ht="18" customHeight="1">
      <c r="A41" s="18"/>
      <c r="B41" s="2"/>
      <c r="C41" s="2"/>
      <c r="D41" s="2"/>
      <c r="E41" s="2"/>
      <c r="F41" s="2"/>
      <c r="G41" s="135">
        <f t="shared" si="5"/>
        <v>0</v>
      </c>
      <c r="H41" s="135">
        <f t="shared" si="6"/>
        <v>0</v>
      </c>
      <c r="I41" s="135">
        <f t="shared" si="7"/>
        <v>0</v>
      </c>
      <c r="J41" s="135">
        <f t="shared" si="8"/>
        <v>0</v>
      </c>
    </row>
    <row r="42" spans="1:10" ht="17.25" customHeight="1">
      <c r="A42" s="18"/>
      <c r="B42" s="2"/>
      <c r="C42" s="2"/>
      <c r="D42" s="2"/>
      <c r="E42" s="2"/>
      <c r="F42" s="2"/>
      <c r="G42" s="135">
        <f t="shared" si="5"/>
        <v>0</v>
      </c>
      <c r="H42" s="135">
        <f t="shared" si="6"/>
        <v>0</v>
      </c>
      <c r="I42" s="135">
        <f t="shared" si="7"/>
        <v>0</v>
      </c>
      <c r="J42" s="135">
        <f t="shared" si="8"/>
        <v>0</v>
      </c>
    </row>
    <row r="43" spans="1:10" ht="17.25" customHeight="1">
      <c r="A43" s="18"/>
      <c r="B43" s="52"/>
      <c r="C43" s="52"/>
      <c r="D43" s="52"/>
      <c r="E43" s="52"/>
      <c r="F43" s="52"/>
      <c r="G43" s="135">
        <f t="shared" si="5"/>
        <v>0</v>
      </c>
      <c r="H43" s="135">
        <f t="shared" si="6"/>
        <v>0</v>
      </c>
      <c r="I43" s="135">
        <f t="shared" si="7"/>
        <v>0</v>
      </c>
      <c r="J43" s="135">
        <f t="shared" si="8"/>
        <v>0</v>
      </c>
    </row>
    <row r="44" spans="1:10">
      <c r="A44" s="18"/>
      <c r="B44" s="40"/>
      <c r="C44" s="40"/>
      <c r="D44" s="52"/>
      <c r="E44" s="52"/>
      <c r="F44" s="52"/>
      <c r="G44" s="135">
        <f t="shared" si="5"/>
        <v>0</v>
      </c>
      <c r="H44" s="135">
        <f t="shared" si="6"/>
        <v>0</v>
      </c>
      <c r="I44" s="135">
        <f t="shared" si="7"/>
        <v>0</v>
      </c>
      <c r="J44" s="135">
        <f t="shared" si="8"/>
        <v>0</v>
      </c>
    </row>
    <row r="45" spans="1:10">
      <c r="A45" s="18"/>
      <c r="B45" s="2"/>
      <c r="C45" s="2"/>
      <c r="D45" s="2"/>
      <c r="E45" s="2"/>
      <c r="F45" s="2"/>
      <c r="G45" s="135">
        <f t="shared" si="5"/>
        <v>0</v>
      </c>
      <c r="H45" s="135">
        <f t="shared" si="6"/>
        <v>0</v>
      </c>
      <c r="I45" s="135">
        <f t="shared" si="7"/>
        <v>0</v>
      </c>
      <c r="J45" s="135">
        <f t="shared" si="8"/>
        <v>0</v>
      </c>
    </row>
    <row r="46" spans="1:10">
      <c r="A46" s="18"/>
      <c r="B46" s="2"/>
      <c r="C46" s="2"/>
      <c r="D46" s="2"/>
      <c r="E46" s="2"/>
      <c r="F46" s="2"/>
      <c r="G46" s="135">
        <f t="shared" si="5"/>
        <v>0</v>
      </c>
      <c r="H46" s="135">
        <f t="shared" si="6"/>
        <v>0</v>
      </c>
      <c r="I46" s="135">
        <f t="shared" si="7"/>
        <v>0</v>
      </c>
      <c r="J46" s="135">
        <f t="shared" si="8"/>
        <v>0</v>
      </c>
    </row>
    <row r="47" spans="1:10">
      <c r="A47" s="18"/>
      <c r="B47" s="2"/>
      <c r="C47" s="2"/>
      <c r="D47" s="2"/>
      <c r="E47" s="2"/>
      <c r="F47" s="2"/>
      <c r="G47" s="135">
        <f t="shared" si="5"/>
        <v>0</v>
      </c>
      <c r="H47" s="135">
        <f t="shared" si="6"/>
        <v>0</v>
      </c>
      <c r="I47" s="135">
        <f t="shared" si="7"/>
        <v>0</v>
      </c>
      <c r="J47" s="135">
        <f t="shared" si="8"/>
        <v>0</v>
      </c>
    </row>
    <row r="48" spans="1:10">
      <c r="A48" s="18"/>
      <c r="B48" s="2"/>
      <c r="C48" s="2"/>
      <c r="D48" s="2"/>
      <c r="E48" s="2"/>
      <c r="F48" s="2"/>
      <c r="G48" s="135">
        <f t="shared" si="5"/>
        <v>0</v>
      </c>
      <c r="H48" s="135">
        <f t="shared" si="6"/>
        <v>0</v>
      </c>
      <c r="I48" s="135">
        <f t="shared" si="7"/>
        <v>0</v>
      </c>
      <c r="J48" s="135">
        <f t="shared" si="8"/>
        <v>0</v>
      </c>
    </row>
    <row r="49" spans="1:10" ht="18.75" customHeight="1">
      <c r="A49" s="18"/>
      <c r="B49" s="2"/>
      <c r="C49" s="2"/>
      <c r="D49" s="2"/>
      <c r="E49" s="2"/>
      <c r="F49" s="2"/>
      <c r="G49" s="135">
        <f t="shared" si="5"/>
        <v>0</v>
      </c>
      <c r="H49" s="135">
        <f t="shared" si="6"/>
        <v>0</v>
      </c>
      <c r="I49" s="135">
        <f t="shared" si="7"/>
        <v>0</v>
      </c>
      <c r="J49" s="135">
        <f t="shared" si="8"/>
        <v>0</v>
      </c>
    </row>
    <row r="50" spans="1:10" ht="17.25" customHeight="1">
      <c r="A50" s="18"/>
      <c r="B50" s="2"/>
      <c r="C50" s="2"/>
      <c r="D50" s="2"/>
      <c r="E50" s="2"/>
      <c r="F50" s="2"/>
      <c r="G50" s="135">
        <f t="shared" si="5"/>
        <v>0</v>
      </c>
      <c r="H50" s="135">
        <f t="shared" si="6"/>
        <v>0</v>
      </c>
      <c r="I50" s="135">
        <f t="shared" si="7"/>
        <v>0</v>
      </c>
      <c r="J50" s="135">
        <f t="shared" si="8"/>
        <v>0</v>
      </c>
    </row>
    <row r="51" spans="1:10" ht="18" customHeight="1">
      <c r="A51" s="18"/>
      <c r="B51" s="2"/>
      <c r="C51" s="2"/>
      <c r="D51" s="2"/>
      <c r="E51" s="2"/>
      <c r="F51" s="2"/>
      <c r="G51" s="135">
        <f>IFERROR(C51/B51,0)</f>
        <v>0</v>
      </c>
      <c r="H51" s="135">
        <f>IFERROR(E51/D51,0)</f>
        <v>0</v>
      </c>
      <c r="I51" s="135">
        <f>IFERROR(F51/E51,0)</f>
        <v>0</v>
      </c>
      <c r="J51" s="135">
        <f>IFERROR(F51/B51,0)</f>
        <v>0</v>
      </c>
    </row>
    <row r="52" spans="1:10" ht="16.5" customHeight="1">
      <c r="A52" s="18"/>
      <c r="B52" s="2"/>
      <c r="C52" s="2"/>
      <c r="D52" s="2"/>
      <c r="E52" s="2"/>
      <c r="F52" s="2"/>
      <c r="G52" s="135">
        <f t="shared" ref="G52:G62" si="9">IFERROR(C52/B52,0)</f>
        <v>0</v>
      </c>
      <c r="H52" s="135">
        <f t="shared" ref="H52:H62" si="10">IFERROR(E52/D52,0)</f>
        <v>0</v>
      </c>
      <c r="I52" s="135">
        <f t="shared" ref="I52:I62" si="11">IFERROR(F52/E52,0)</f>
        <v>0</v>
      </c>
      <c r="J52" s="135">
        <f t="shared" ref="J52:J62" si="12">IFERROR(F52/B52,0)</f>
        <v>0</v>
      </c>
    </row>
    <row r="53" spans="1:10">
      <c r="A53" s="18"/>
      <c r="B53" s="2"/>
      <c r="C53" s="2"/>
      <c r="D53" s="2"/>
      <c r="E53" s="2"/>
      <c r="F53" s="2"/>
      <c r="G53" s="135">
        <f t="shared" si="9"/>
        <v>0</v>
      </c>
      <c r="H53" s="135">
        <f t="shared" si="10"/>
        <v>0</v>
      </c>
      <c r="I53" s="135">
        <f t="shared" si="11"/>
        <v>0</v>
      </c>
      <c r="J53" s="135">
        <f t="shared" si="12"/>
        <v>0</v>
      </c>
    </row>
    <row r="54" spans="1:10" ht="19.5" customHeight="1">
      <c r="A54" s="18"/>
      <c r="B54" s="2"/>
      <c r="C54" s="2"/>
      <c r="D54" s="2"/>
      <c r="E54" s="2"/>
      <c r="F54" s="2"/>
      <c r="G54" s="135">
        <f t="shared" si="9"/>
        <v>0</v>
      </c>
      <c r="H54" s="135">
        <f t="shared" si="10"/>
        <v>0</v>
      </c>
      <c r="I54" s="135">
        <f t="shared" si="11"/>
        <v>0</v>
      </c>
      <c r="J54" s="135">
        <f t="shared" si="12"/>
        <v>0</v>
      </c>
    </row>
    <row r="55" spans="1:10" ht="18.75" customHeight="1">
      <c r="A55" s="18"/>
      <c r="B55" s="2"/>
      <c r="C55" s="2"/>
      <c r="D55" s="2"/>
      <c r="E55" s="2"/>
      <c r="F55" s="2"/>
      <c r="G55" s="135">
        <f t="shared" si="9"/>
        <v>0</v>
      </c>
      <c r="H55" s="135">
        <f t="shared" si="10"/>
        <v>0</v>
      </c>
      <c r="I55" s="135">
        <f t="shared" si="11"/>
        <v>0</v>
      </c>
      <c r="J55" s="135">
        <f t="shared" si="12"/>
        <v>0</v>
      </c>
    </row>
    <row r="56" spans="1:10" ht="17.25" customHeight="1">
      <c r="A56" s="18"/>
      <c r="B56" s="2"/>
      <c r="C56" s="2"/>
      <c r="D56" s="2"/>
      <c r="E56" s="2"/>
      <c r="F56" s="2"/>
      <c r="G56" s="135">
        <f t="shared" si="9"/>
        <v>0</v>
      </c>
      <c r="H56" s="135">
        <f t="shared" si="10"/>
        <v>0</v>
      </c>
      <c r="I56" s="135">
        <f t="shared" si="11"/>
        <v>0</v>
      </c>
      <c r="J56" s="135">
        <f t="shared" si="12"/>
        <v>0</v>
      </c>
    </row>
    <row r="57" spans="1:10" ht="16.5" customHeight="1">
      <c r="A57" s="18"/>
      <c r="B57" s="2"/>
      <c r="C57" s="2"/>
      <c r="D57" s="2"/>
      <c r="E57" s="2"/>
      <c r="F57" s="2"/>
      <c r="G57" s="135">
        <f t="shared" si="9"/>
        <v>0</v>
      </c>
      <c r="H57" s="135">
        <f t="shared" si="10"/>
        <v>0</v>
      </c>
      <c r="I57" s="135">
        <f t="shared" si="11"/>
        <v>0</v>
      </c>
      <c r="J57" s="135">
        <f t="shared" si="12"/>
        <v>0</v>
      </c>
    </row>
    <row r="58" spans="1:10" ht="17.25" customHeight="1">
      <c r="A58" s="18"/>
      <c r="B58" s="2"/>
      <c r="C58" s="2"/>
      <c r="D58" s="2"/>
      <c r="E58" s="2"/>
      <c r="F58" s="2"/>
      <c r="G58" s="135">
        <f t="shared" si="9"/>
        <v>0</v>
      </c>
      <c r="H58" s="135">
        <f t="shared" si="10"/>
        <v>0</v>
      </c>
      <c r="I58" s="135">
        <f t="shared" si="11"/>
        <v>0</v>
      </c>
      <c r="J58" s="135">
        <f t="shared" si="12"/>
        <v>0</v>
      </c>
    </row>
    <row r="59" spans="1:10">
      <c r="A59" s="18"/>
      <c r="B59" s="2"/>
      <c r="C59" s="2"/>
      <c r="D59" s="2"/>
      <c r="E59" s="2"/>
      <c r="F59" s="2"/>
      <c r="G59" s="135">
        <f t="shared" si="9"/>
        <v>0</v>
      </c>
      <c r="H59" s="135">
        <f t="shared" si="10"/>
        <v>0</v>
      </c>
      <c r="I59" s="135">
        <f t="shared" si="11"/>
        <v>0</v>
      </c>
      <c r="J59" s="135">
        <f t="shared" si="12"/>
        <v>0</v>
      </c>
    </row>
    <row r="60" spans="1:10">
      <c r="A60" s="18"/>
      <c r="B60" s="2"/>
      <c r="C60" s="2"/>
      <c r="D60" s="2"/>
      <c r="E60" s="2"/>
      <c r="F60" s="2"/>
      <c r="G60" s="135">
        <f t="shared" si="9"/>
        <v>0</v>
      </c>
      <c r="H60" s="135">
        <f t="shared" si="10"/>
        <v>0</v>
      </c>
      <c r="I60" s="135">
        <f t="shared" si="11"/>
        <v>0</v>
      </c>
      <c r="J60" s="135">
        <f t="shared" si="12"/>
        <v>0</v>
      </c>
    </row>
    <row r="61" spans="1:10">
      <c r="A61" s="40"/>
      <c r="B61" s="52"/>
      <c r="C61" s="52"/>
      <c r="D61" s="52"/>
      <c r="E61" s="52"/>
      <c r="F61" s="52"/>
      <c r="G61" s="135">
        <f t="shared" si="9"/>
        <v>0</v>
      </c>
      <c r="H61" s="135">
        <f t="shared" si="10"/>
        <v>0</v>
      </c>
      <c r="I61" s="135">
        <f t="shared" si="11"/>
        <v>0</v>
      </c>
      <c r="J61" s="135">
        <f t="shared" si="12"/>
        <v>0</v>
      </c>
    </row>
    <row r="62" spans="1:10" ht="17.25" customHeight="1">
      <c r="A62" s="133" t="s">
        <v>54</v>
      </c>
      <c r="B62" s="49">
        <f>+SUM(B35:B61)</f>
        <v>0</v>
      </c>
      <c r="C62" s="49">
        <f>+SUM(C35:C61)</f>
        <v>135</v>
      </c>
      <c r="D62" s="49">
        <f>+SUM(D35:D61)</f>
        <v>0</v>
      </c>
      <c r="E62" s="49">
        <f>+SUM(E35:E61)</f>
        <v>135</v>
      </c>
      <c r="F62" s="49">
        <f>+SUM(F35:F61)</f>
        <v>98</v>
      </c>
      <c r="G62" s="135">
        <f t="shared" si="9"/>
        <v>0</v>
      </c>
      <c r="H62" s="135">
        <f t="shared" si="10"/>
        <v>0</v>
      </c>
      <c r="I62" s="135">
        <f t="shared" si="11"/>
        <v>0.72592592592592597</v>
      </c>
      <c r="J62" s="135">
        <f t="shared" si="12"/>
        <v>0</v>
      </c>
    </row>
    <row r="64" spans="1:10" ht="16.2" thickBot="1">
      <c r="A64" s="121" t="s">
        <v>99</v>
      </c>
      <c r="B64" s="6"/>
      <c r="C64" s="6"/>
      <c r="D64" s="6"/>
      <c r="E64" s="6"/>
    </row>
    <row r="65" spans="1:9" ht="63" thickBot="1">
      <c r="A65" s="88" t="s">
        <v>89</v>
      </c>
      <c r="B65" s="89" t="s">
        <v>91</v>
      </c>
      <c r="C65" s="90" t="s">
        <v>92</v>
      </c>
      <c r="D65" s="90" t="s">
        <v>93</v>
      </c>
      <c r="E65" s="90" t="s">
        <v>94</v>
      </c>
      <c r="F65" s="91" t="s">
        <v>100</v>
      </c>
      <c r="G65" s="91" t="s">
        <v>101</v>
      </c>
      <c r="H65" s="91" t="s">
        <v>102</v>
      </c>
      <c r="I65" s="92" t="s">
        <v>103</v>
      </c>
    </row>
    <row r="66" spans="1:9">
      <c r="A66" s="32" t="s">
        <v>302</v>
      </c>
      <c r="B66" s="76">
        <v>115</v>
      </c>
      <c r="C66" s="76"/>
      <c r="D66" s="76">
        <v>115</v>
      </c>
      <c r="E66" s="76">
        <v>98</v>
      </c>
      <c r="F66" s="136">
        <f>+IFERROR(B66/(C4+C35),0)*100</f>
        <v>27.511961722488039</v>
      </c>
      <c r="G66" s="136">
        <f>+IFERROR(C66/(D4+D35),0)*100</f>
        <v>0</v>
      </c>
      <c r="H66" s="136">
        <f>+IFERROR(D66/(E4+E35),0)*100</f>
        <v>27.511961722488039</v>
      </c>
      <c r="I66" s="136">
        <f>+IFERROR(E66/(F4+F35),0)*100</f>
        <v>28.571428571428569</v>
      </c>
    </row>
    <row r="67" spans="1:9">
      <c r="A67" s="29" t="s">
        <v>296</v>
      </c>
      <c r="B67" s="2">
        <v>31</v>
      </c>
      <c r="C67" s="2"/>
      <c r="D67" s="2">
        <v>31</v>
      </c>
      <c r="E67" s="2">
        <v>22</v>
      </c>
      <c r="F67" s="137">
        <f t="shared" ref="F67:F76" si="13">+IFERROR(B67/(C5+C36),0)*100</f>
        <v>11.481481481481481</v>
      </c>
      <c r="G67" s="137">
        <f t="shared" ref="G67:G76" si="14">+IFERROR(C67/(D5+D36),0)*100</f>
        <v>0</v>
      </c>
      <c r="H67" s="137">
        <f t="shared" ref="H67:H77" si="15">+IFERROR(D67/(E5+E36),0)*100</f>
        <v>11.481481481481481</v>
      </c>
      <c r="I67" s="137">
        <f t="shared" ref="I67:I77" si="16">+IFERROR(E67/(F5+F36),0)*100</f>
        <v>11.398963730569948</v>
      </c>
    </row>
    <row r="68" spans="1:9">
      <c r="A68" s="18"/>
      <c r="B68" s="2"/>
      <c r="C68" s="2"/>
      <c r="D68" s="2"/>
      <c r="E68" s="2"/>
      <c r="F68" s="137">
        <f t="shared" si="13"/>
        <v>0</v>
      </c>
      <c r="G68" s="137">
        <f t="shared" si="14"/>
        <v>0</v>
      </c>
      <c r="H68" s="137">
        <f t="shared" si="15"/>
        <v>0</v>
      </c>
      <c r="I68" s="137">
        <f t="shared" si="16"/>
        <v>0</v>
      </c>
    </row>
    <row r="69" spans="1:9">
      <c r="A69" s="18"/>
      <c r="B69" s="2"/>
      <c r="C69" s="2"/>
      <c r="D69" s="2"/>
      <c r="E69" s="2"/>
      <c r="F69" s="137">
        <f t="shared" si="13"/>
        <v>0</v>
      </c>
      <c r="G69" s="137">
        <f t="shared" si="14"/>
        <v>0</v>
      </c>
      <c r="H69" s="137">
        <f t="shared" si="15"/>
        <v>0</v>
      </c>
      <c r="I69" s="137">
        <f t="shared" si="16"/>
        <v>0</v>
      </c>
    </row>
    <row r="70" spans="1:9">
      <c r="A70" s="18"/>
      <c r="B70" s="2"/>
      <c r="C70" s="2"/>
      <c r="D70" s="2"/>
      <c r="E70" s="2"/>
      <c r="F70" s="137">
        <f t="shared" si="13"/>
        <v>0</v>
      </c>
      <c r="G70" s="137">
        <f t="shared" si="14"/>
        <v>0</v>
      </c>
      <c r="H70" s="137">
        <f t="shared" si="15"/>
        <v>0</v>
      </c>
      <c r="I70" s="137">
        <f t="shared" si="16"/>
        <v>0</v>
      </c>
    </row>
    <row r="71" spans="1:9">
      <c r="A71" s="18"/>
      <c r="B71" s="2"/>
      <c r="C71" s="2"/>
      <c r="D71" s="2"/>
      <c r="E71" s="2"/>
      <c r="F71" s="137">
        <f t="shared" si="13"/>
        <v>0</v>
      </c>
      <c r="G71" s="137">
        <f t="shared" si="14"/>
        <v>0</v>
      </c>
      <c r="H71" s="137">
        <f t="shared" si="15"/>
        <v>0</v>
      </c>
      <c r="I71" s="137">
        <f t="shared" si="16"/>
        <v>0</v>
      </c>
    </row>
    <row r="72" spans="1:9">
      <c r="A72" s="18"/>
      <c r="B72" s="2"/>
      <c r="C72" s="2"/>
      <c r="D72" s="2"/>
      <c r="E72" s="2"/>
      <c r="F72" s="137">
        <f t="shared" si="13"/>
        <v>0</v>
      </c>
      <c r="G72" s="137">
        <f t="shared" si="14"/>
        <v>0</v>
      </c>
      <c r="H72" s="137">
        <f t="shared" si="15"/>
        <v>0</v>
      </c>
      <c r="I72" s="137">
        <f t="shared" si="16"/>
        <v>0</v>
      </c>
    </row>
    <row r="73" spans="1:9">
      <c r="A73" s="18"/>
      <c r="B73" s="2"/>
      <c r="C73" s="2"/>
      <c r="D73" s="2"/>
      <c r="E73" s="2"/>
      <c r="F73" s="137">
        <f t="shared" si="13"/>
        <v>0</v>
      </c>
      <c r="G73" s="137">
        <f t="shared" si="14"/>
        <v>0</v>
      </c>
      <c r="H73" s="137">
        <f t="shared" si="15"/>
        <v>0</v>
      </c>
      <c r="I73" s="137">
        <f t="shared" si="16"/>
        <v>0</v>
      </c>
    </row>
    <row r="74" spans="1:9">
      <c r="A74" s="18"/>
      <c r="B74" s="2"/>
      <c r="C74" s="2"/>
      <c r="D74" s="2"/>
      <c r="E74" s="2"/>
      <c r="F74" s="137">
        <f t="shared" si="13"/>
        <v>0</v>
      </c>
      <c r="G74" s="137">
        <f t="shared" si="14"/>
        <v>0</v>
      </c>
      <c r="H74" s="137">
        <f t="shared" si="15"/>
        <v>0</v>
      </c>
      <c r="I74" s="137">
        <f t="shared" si="16"/>
        <v>0</v>
      </c>
    </row>
    <row r="75" spans="1:9">
      <c r="A75" s="18"/>
      <c r="B75" s="2"/>
      <c r="C75" s="2"/>
      <c r="D75" s="2"/>
      <c r="E75" s="2"/>
      <c r="F75" s="137">
        <f t="shared" si="13"/>
        <v>0</v>
      </c>
      <c r="G75" s="137">
        <f t="shared" si="14"/>
        <v>0</v>
      </c>
      <c r="H75" s="137">
        <f t="shared" si="15"/>
        <v>0</v>
      </c>
      <c r="I75" s="137">
        <f t="shared" si="16"/>
        <v>0</v>
      </c>
    </row>
    <row r="76" spans="1:9">
      <c r="A76" s="18"/>
      <c r="B76" s="2"/>
      <c r="C76" s="2"/>
      <c r="D76" s="2"/>
      <c r="E76" s="2"/>
      <c r="F76" s="137">
        <f t="shared" si="13"/>
        <v>0</v>
      </c>
      <c r="G76" s="137">
        <f t="shared" si="14"/>
        <v>0</v>
      </c>
      <c r="H76" s="137">
        <f t="shared" si="15"/>
        <v>0</v>
      </c>
      <c r="I76" s="137">
        <f t="shared" si="16"/>
        <v>0</v>
      </c>
    </row>
    <row r="77" spans="1:9">
      <c r="A77" s="18"/>
      <c r="B77" s="2"/>
      <c r="C77" s="2"/>
      <c r="D77" s="2"/>
      <c r="E77" s="2"/>
      <c r="F77" s="137">
        <f t="shared" ref="F77:G87" si="17">+IFERROR(B77/(C15+C46),0)*100</f>
        <v>0</v>
      </c>
      <c r="G77" s="137">
        <f t="shared" si="17"/>
        <v>0</v>
      </c>
      <c r="H77" s="137">
        <f t="shared" si="15"/>
        <v>0</v>
      </c>
      <c r="I77" s="137">
        <f t="shared" si="16"/>
        <v>0</v>
      </c>
    </row>
    <row r="78" spans="1:9">
      <c r="A78" s="18"/>
      <c r="B78" s="2"/>
      <c r="C78" s="2"/>
      <c r="D78" s="2"/>
      <c r="E78" s="2"/>
      <c r="F78" s="137">
        <f t="shared" si="17"/>
        <v>0</v>
      </c>
      <c r="G78" s="137">
        <f t="shared" si="17"/>
        <v>0</v>
      </c>
      <c r="H78" s="137">
        <f t="shared" ref="H78:H93" si="18">+IFERROR(D78/(E16+E47),0)*100</f>
        <v>0</v>
      </c>
      <c r="I78" s="137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7">
        <f t="shared" si="17"/>
        <v>0</v>
      </c>
      <c r="G79" s="137">
        <f t="shared" si="17"/>
        <v>0</v>
      </c>
      <c r="H79" s="137">
        <f t="shared" si="18"/>
        <v>0</v>
      </c>
      <c r="I79" s="137">
        <f t="shared" si="19"/>
        <v>0</v>
      </c>
    </row>
    <row r="80" spans="1:9">
      <c r="A80" s="18"/>
      <c r="B80" s="2"/>
      <c r="C80" s="2"/>
      <c r="D80" s="2"/>
      <c r="E80" s="2"/>
      <c r="F80" s="137">
        <f t="shared" si="17"/>
        <v>0</v>
      </c>
      <c r="G80" s="137">
        <f t="shared" si="17"/>
        <v>0</v>
      </c>
      <c r="H80" s="137">
        <f t="shared" si="18"/>
        <v>0</v>
      </c>
      <c r="I80" s="137">
        <f t="shared" si="19"/>
        <v>0</v>
      </c>
    </row>
    <row r="81" spans="1:9">
      <c r="A81" s="18"/>
      <c r="B81" s="2"/>
      <c r="C81" s="2"/>
      <c r="D81" s="2"/>
      <c r="E81" s="2"/>
      <c r="F81" s="137">
        <f t="shared" si="17"/>
        <v>0</v>
      </c>
      <c r="G81" s="137">
        <f t="shared" si="17"/>
        <v>0</v>
      </c>
      <c r="H81" s="137">
        <f t="shared" si="18"/>
        <v>0</v>
      </c>
      <c r="I81" s="137">
        <f t="shared" si="19"/>
        <v>0</v>
      </c>
    </row>
    <row r="82" spans="1:9">
      <c r="A82" s="18"/>
      <c r="B82" s="2"/>
      <c r="C82" s="2"/>
      <c r="D82" s="2"/>
      <c r="E82" s="2"/>
      <c r="F82" s="137">
        <f t="shared" si="17"/>
        <v>0</v>
      </c>
      <c r="G82" s="137">
        <f t="shared" si="17"/>
        <v>0</v>
      </c>
      <c r="H82" s="137">
        <f t="shared" si="18"/>
        <v>0</v>
      </c>
      <c r="I82" s="137">
        <f t="shared" si="19"/>
        <v>0</v>
      </c>
    </row>
    <row r="83" spans="1:9">
      <c r="A83" s="18"/>
      <c r="B83" s="2"/>
      <c r="C83" s="2"/>
      <c r="D83" s="2"/>
      <c r="E83" s="2"/>
      <c r="F83" s="137">
        <f t="shared" si="17"/>
        <v>0</v>
      </c>
      <c r="G83" s="137">
        <f t="shared" si="17"/>
        <v>0</v>
      </c>
      <c r="H83" s="137">
        <f t="shared" si="18"/>
        <v>0</v>
      </c>
      <c r="I83" s="137">
        <f t="shared" si="19"/>
        <v>0</v>
      </c>
    </row>
    <row r="84" spans="1:9">
      <c r="A84" s="18"/>
      <c r="B84" s="2"/>
      <c r="C84" s="2"/>
      <c r="D84" s="2"/>
      <c r="E84" s="2"/>
      <c r="F84" s="137">
        <f t="shared" si="17"/>
        <v>0</v>
      </c>
      <c r="G84" s="137">
        <f t="shared" si="17"/>
        <v>0</v>
      </c>
      <c r="H84" s="137">
        <f t="shared" si="18"/>
        <v>0</v>
      </c>
      <c r="I84" s="137">
        <f t="shared" si="19"/>
        <v>0</v>
      </c>
    </row>
    <row r="85" spans="1:9">
      <c r="A85" s="18"/>
      <c r="B85" s="2"/>
      <c r="C85" s="2"/>
      <c r="D85" s="2"/>
      <c r="E85" s="2"/>
      <c r="F85" s="137">
        <f t="shared" si="17"/>
        <v>0</v>
      </c>
      <c r="G85" s="137">
        <f t="shared" si="17"/>
        <v>0</v>
      </c>
      <c r="H85" s="137">
        <f t="shared" si="18"/>
        <v>0</v>
      </c>
      <c r="I85" s="137">
        <f t="shared" si="19"/>
        <v>0</v>
      </c>
    </row>
    <row r="86" spans="1:9">
      <c r="A86" s="18"/>
      <c r="B86" s="2"/>
      <c r="C86" s="2"/>
      <c r="D86" s="2"/>
      <c r="E86" s="2"/>
      <c r="F86" s="137">
        <f t="shared" si="17"/>
        <v>0</v>
      </c>
      <c r="G86" s="137">
        <f t="shared" si="17"/>
        <v>0</v>
      </c>
      <c r="H86" s="137">
        <f t="shared" si="18"/>
        <v>0</v>
      </c>
      <c r="I86" s="137">
        <f t="shared" si="19"/>
        <v>0</v>
      </c>
    </row>
    <row r="87" spans="1:9">
      <c r="A87" s="18"/>
      <c r="B87" s="2"/>
      <c r="C87" s="2"/>
      <c r="D87" s="2"/>
      <c r="E87" s="2"/>
      <c r="F87" s="137">
        <f t="shared" si="17"/>
        <v>0</v>
      </c>
      <c r="G87" s="137">
        <f t="shared" si="17"/>
        <v>0</v>
      </c>
      <c r="H87" s="137">
        <f t="shared" si="18"/>
        <v>0</v>
      </c>
      <c r="I87" s="137">
        <f t="shared" si="19"/>
        <v>0</v>
      </c>
    </row>
    <row r="88" spans="1:9">
      <c r="A88" s="18"/>
      <c r="B88" s="2"/>
      <c r="C88" s="2"/>
      <c r="D88" s="2"/>
      <c r="E88" s="2"/>
      <c r="F88" s="137">
        <f t="shared" ref="F88:G92" si="20">+IFERROR(B88/(C26+C57),0)*100</f>
        <v>0</v>
      </c>
      <c r="G88" s="137">
        <f t="shared" si="20"/>
        <v>0</v>
      </c>
      <c r="H88" s="137">
        <f t="shared" si="18"/>
        <v>0</v>
      </c>
      <c r="I88" s="137">
        <f t="shared" si="19"/>
        <v>0</v>
      </c>
    </row>
    <row r="89" spans="1:9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18"/>
        <v>0</v>
      </c>
      <c r="I89" s="137">
        <f t="shared" si="19"/>
        <v>0</v>
      </c>
    </row>
    <row r="90" spans="1:9">
      <c r="A90" s="18"/>
      <c r="B90" s="2"/>
      <c r="C90" s="2"/>
      <c r="D90" s="2"/>
      <c r="E90" s="2"/>
      <c r="F90" s="137">
        <f t="shared" si="20"/>
        <v>0</v>
      </c>
      <c r="G90" s="137">
        <f t="shared" si="20"/>
        <v>0</v>
      </c>
      <c r="H90" s="137">
        <f t="shared" si="18"/>
        <v>0</v>
      </c>
      <c r="I90" s="137">
        <f t="shared" si="19"/>
        <v>0</v>
      </c>
    </row>
    <row r="91" spans="1:9">
      <c r="A91" s="18"/>
      <c r="B91" s="2"/>
      <c r="C91" s="2"/>
      <c r="D91" s="2"/>
      <c r="E91" s="2"/>
      <c r="F91" s="137">
        <f t="shared" si="20"/>
        <v>0</v>
      </c>
      <c r="G91" s="137">
        <f t="shared" si="20"/>
        <v>0</v>
      </c>
      <c r="H91" s="137">
        <f t="shared" si="18"/>
        <v>0</v>
      </c>
      <c r="I91" s="137">
        <f t="shared" si="19"/>
        <v>0</v>
      </c>
    </row>
    <row r="92" spans="1:9">
      <c r="A92" s="40"/>
      <c r="B92" s="2"/>
      <c r="C92" s="2"/>
      <c r="D92" s="2"/>
      <c r="E92" s="2"/>
      <c r="F92" s="137">
        <f t="shared" si="20"/>
        <v>0</v>
      </c>
      <c r="G92" s="137">
        <f t="shared" si="20"/>
        <v>0</v>
      </c>
      <c r="H92" s="137">
        <f t="shared" si="18"/>
        <v>0</v>
      </c>
      <c r="I92" s="137">
        <f t="shared" si="19"/>
        <v>0</v>
      </c>
    </row>
    <row r="93" spans="1:9">
      <c r="A93" s="133" t="s">
        <v>54</v>
      </c>
      <c r="B93" s="49">
        <f>+SUM(B66:B92)</f>
        <v>146</v>
      </c>
      <c r="C93" s="49">
        <f>+SUM(C66:C92)</f>
        <v>0</v>
      </c>
      <c r="D93" s="49">
        <f>+SUM(D66:D92)</f>
        <v>146</v>
      </c>
      <c r="E93" s="49">
        <f>+SUM(E66:E92)</f>
        <v>120</v>
      </c>
      <c r="F93" s="137">
        <f>+IFERROR(B93/(C31+C62),0)*100</f>
        <v>21.220930232558139</v>
      </c>
      <c r="G93" s="137">
        <f>+IFERROR(C93/(D31+D62),0)*100</f>
        <v>0</v>
      </c>
      <c r="H93" s="137">
        <f t="shared" si="18"/>
        <v>21.220930232558139</v>
      </c>
      <c r="I93" s="137">
        <f t="shared" si="19"/>
        <v>22.388059701492537</v>
      </c>
    </row>
    <row r="94" spans="1:9">
      <c r="A94" s="22"/>
      <c r="B94" s="7"/>
      <c r="C94" s="7"/>
      <c r="D94" s="7"/>
      <c r="I94" s="7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view="pageBreakPreview" zoomScale="70" zoomScaleNormal="100" zoomScaleSheetLayoutView="70" workbookViewId="0">
      <selection activeCell="A102" sqref="A102"/>
    </sheetView>
  </sheetViews>
  <sheetFormatPr defaultRowHeight="15.6"/>
  <cols>
    <col min="1" max="1" width="24.09765625" customWidth="1"/>
    <col min="2" max="10" width="10.59765625" customWidth="1"/>
  </cols>
  <sheetData>
    <row r="1" spans="1:10" ht="20.399999999999999">
      <c r="A1" s="402" t="s">
        <v>104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0" ht="16.2" thickBot="1">
      <c r="A2" s="414" t="s">
        <v>52</v>
      </c>
      <c r="B2" s="414"/>
      <c r="C2" s="414"/>
      <c r="D2" s="414"/>
      <c r="E2" s="414"/>
      <c r="F2" s="414"/>
      <c r="G2" s="414"/>
      <c r="H2" s="414"/>
      <c r="I2" s="414"/>
      <c r="J2" s="414"/>
    </row>
    <row r="3" spans="1:10" ht="31.8" thickBot="1">
      <c r="A3" s="77" t="s">
        <v>89</v>
      </c>
      <c r="B3" s="78" t="s">
        <v>90</v>
      </c>
      <c r="C3" s="78" t="s">
        <v>91</v>
      </c>
      <c r="D3" s="79" t="s">
        <v>92</v>
      </c>
      <c r="E3" s="79" t="s">
        <v>93</v>
      </c>
      <c r="F3" s="79" t="s">
        <v>94</v>
      </c>
      <c r="G3" s="80" t="s">
        <v>95</v>
      </c>
      <c r="H3" s="80" t="s">
        <v>96</v>
      </c>
      <c r="I3" s="80" t="s">
        <v>97</v>
      </c>
      <c r="J3" s="81" t="s">
        <v>98</v>
      </c>
    </row>
    <row r="4" spans="1:10" ht="30.6" customHeight="1">
      <c r="A4" s="32" t="s">
        <v>302</v>
      </c>
      <c r="B4" s="76"/>
      <c r="C4" s="76">
        <v>260</v>
      </c>
      <c r="D4" s="76"/>
      <c r="E4" s="76">
        <v>260</v>
      </c>
      <c r="F4" s="76">
        <v>241</v>
      </c>
      <c r="G4" s="134">
        <f>IFERROR(C4/B4,0)</f>
        <v>0</v>
      </c>
      <c r="H4" s="134">
        <f>IFERROR(E4/D4,0)</f>
        <v>0</v>
      </c>
      <c r="I4" s="134">
        <f>IFERROR(F4/E4,0)</f>
        <v>0.92692307692307696</v>
      </c>
      <c r="J4" s="134">
        <f>IFERROR(F4/B4,0)</f>
        <v>0</v>
      </c>
    </row>
    <row r="5" spans="1:10">
      <c r="A5" s="29" t="s">
        <v>296</v>
      </c>
      <c r="B5" s="2"/>
      <c r="C5" s="2">
        <v>110</v>
      </c>
      <c r="D5" s="2"/>
      <c r="E5" s="2">
        <v>110</v>
      </c>
      <c r="F5" s="2">
        <v>104</v>
      </c>
      <c r="G5" s="135">
        <f t="shared" ref="G5:G27" si="0">IFERROR(C5/B5,0)</f>
        <v>0</v>
      </c>
      <c r="H5" s="135">
        <f t="shared" ref="H5:H27" si="1">IFERROR(E5/D5,0)</f>
        <v>0</v>
      </c>
      <c r="I5" s="135">
        <f t="shared" ref="I5:I27" si="2">IFERROR(F5/E5,0)</f>
        <v>0.94545454545454544</v>
      </c>
      <c r="J5" s="135">
        <f t="shared" ref="J5:J27" si="3">IFERROR(F5/B5,0)</f>
        <v>0</v>
      </c>
    </row>
    <row r="6" spans="1:10">
      <c r="A6" s="18"/>
      <c r="B6" s="2"/>
      <c r="C6" s="2"/>
      <c r="D6" s="2"/>
      <c r="E6" s="2"/>
      <c r="F6" s="2"/>
      <c r="G6" s="135">
        <f t="shared" si="0"/>
        <v>0</v>
      </c>
      <c r="H6" s="135">
        <f t="shared" si="1"/>
        <v>0</v>
      </c>
      <c r="I6" s="135">
        <f t="shared" si="2"/>
        <v>0</v>
      </c>
      <c r="J6" s="135">
        <f t="shared" si="3"/>
        <v>0</v>
      </c>
    </row>
    <row r="7" spans="1:10">
      <c r="A7" s="18"/>
      <c r="B7" s="2"/>
      <c r="C7" s="2"/>
      <c r="D7" s="2"/>
      <c r="E7" s="2"/>
      <c r="F7" s="2"/>
      <c r="G7" s="135">
        <f t="shared" si="0"/>
        <v>0</v>
      </c>
      <c r="H7" s="135">
        <f t="shared" si="1"/>
        <v>0</v>
      </c>
      <c r="I7" s="135">
        <f t="shared" si="2"/>
        <v>0</v>
      </c>
      <c r="J7" s="135">
        <f t="shared" si="3"/>
        <v>0</v>
      </c>
    </row>
    <row r="8" spans="1:10">
      <c r="A8" s="18"/>
      <c r="B8" s="2"/>
      <c r="C8" s="2"/>
      <c r="D8" s="2"/>
      <c r="E8" s="2"/>
      <c r="F8" s="2"/>
      <c r="G8" s="135">
        <f t="shared" si="0"/>
        <v>0</v>
      </c>
      <c r="H8" s="135">
        <f t="shared" si="1"/>
        <v>0</v>
      </c>
      <c r="I8" s="135">
        <f t="shared" si="2"/>
        <v>0</v>
      </c>
      <c r="J8" s="135">
        <f t="shared" si="3"/>
        <v>0</v>
      </c>
    </row>
    <row r="9" spans="1:10">
      <c r="A9" s="18"/>
      <c r="B9" s="2"/>
      <c r="C9" s="2"/>
      <c r="D9" s="2"/>
      <c r="E9" s="2"/>
      <c r="F9" s="2"/>
      <c r="G9" s="135">
        <f t="shared" si="0"/>
        <v>0</v>
      </c>
      <c r="H9" s="135">
        <f t="shared" si="1"/>
        <v>0</v>
      </c>
      <c r="I9" s="135">
        <f t="shared" si="2"/>
        <v>0</v>
      </c>
      <c r="J9" s="135">
        <f t="shared" si="3"/>
        <v>0</v>
      </c>
    </row>
    <row r="10" spans="1:10">
      <c r="A10" s="18"/>
      <c r="B10" s="2"/>
      <c r="C10" s="2"/>
      <c r="D10" s="2"/>
      <c r="E10" s="2"/>
      <c r="F10" s="2"/>
      <c r="G10" s="135">
        <f t="shared" si="0"/>
        <v>0</v>
      </c>
      <c r="H10" s="135">
        <f t="shared" si="1"/>
        <v>0</v>
      </c>
      <c r="I10" s="135">
        <f t="shared" si="2"/>
        <v>0</v>
      </c>
      <c r="J10" s="135">
        <f t="shared" si="3"/>
        <v>0</v>
      </c>
    </row>
    <row r="11" spans="1:10">
      <c r="A11" s="18"/>
      <c r="B11" s="2"/>
      <c r="C11" s="2"/>
      <c r="D11" s="2"/>
      <c r="E11" s="2"/>
      <c r="F11" s="2"/>
      <c r="G11" s="135">
        <f t="shared" si="0"/>
        <v>0</v>
      </c>
      <c r="H11" s="135">
        <f t="shared" si="1"/>
        <v>0</v>
      </c>
      <c r="I11" s="135">
        <f t="shared" si="2"/>
        <v>0</v>
      </c>
      <c r="J11" s="135">
        <f t="shared" si="3"/>
        <v>0</v>
      </c>
    </row>
    <row r="12" spans="1:10">
      <c r="A12" s="18"/>
      <c r="B12" s="52"/>
      <c r="C12" s="52"/>
      <c r="D12" s="52"/>
      <c r="E12" s="52"/>
      <c r="F12" s="52"/>
      <c r="G12" s="135">
        <f t="shared" si="0"/>
        <v>0</v>
      </c>
      <c r="H12" s="135">
        <f t="shared" si="1"/>
        <v>0</v>
      </c>
      <c r="I12" s="135">
        <f t="shared" si="2"/>
        <v>0</v>
      </c>
      <c r="J12" s="135">
        <f t="shared" si="3"/>
        <v>0</v>
      </c>
    </row>
    <row r="13" spans="1:10">
      <c r="A13" s="18"/>
      <c r="B13" s="40"/>
      <c r="C13" s="40"/>
      <c r="D13" s="52"/>
      <c r="E13" s="52"/>
      <c r="F13" s="52"/>
      <c r="G13" s="135">
        <f t="shared" si="0"/>
        <v>0</v>
      </c>
      <c r="H13" s="135">
        <f t="shared" si="1"/>
        <v>0</v>
      </c>
      <c r="I13" s="135">
        <f t="shared" si="2"/>
        <v>0</v>
      </c>
      <c r="J13" s="135">
        <f t="shared" si="3"/>
        <v>0</v>
      </c>
    </row>
    <row r="14" spans="1:10">
      <c r="A14" s="18"/>
      <c r="B14" s="2"/>
      <c r="C14" s="2"/>
      <c r="D14" s="2"/>
      <c r="E14" s="2"/>
      <c r="F14" s="2"/>
      <c r="G14" s="135">
        <f t="shared" si="0"/>
        <v>0</v>
      </c>
      <c r="H14" s="135">
        <f t="shared" si="1"/>
        <v>0</v>
      </c>
      <c r="I14" s="135">
        <f t="shared" si="2"/>
        <v>0</v>
      </c>
      <c r="J14" s="135">
        <f t="shared" si="3"/>
        <v>0</v>
      </c>
    </row>
    <row r="15" spans="1:10">
      <c r="A15" s="18"/>
      <c r="B15" s="2"/>
      <c r="C15" s="2"/>
      <c r="D15" s="2"/>
      <c r="E15" s="2"/>
      <c r="F15" s="2"/>
      <c r="G15" s="135">
        <f t="shared" si="0"/>
        <v>0</v>
      </c>
      <c r="H15" s="135">
        <f t="shared" si="1"/>
        <v>0</v>
      </c>
      <c r="I15" s="135">
        <f t="shared" si="2"/>
        <v>0</v>
      </c>
      <c r="J15" s="135">
        <f t="shared" si="3"/>
        <v>0</v>
      </c>
    </row>
    <row r="16" spans="1:10">
      <c r="A16" s="18"/>
      <c r="B16" s="2"/>
      <c r="C16" s="2"/>
      <c r="D16" s="2"/>
      <c r="E16" s="2"/>
      <c r="F16" s="2"/>
      <c r="G16" s="135">
        <f t="shared" si="0"/>
        <v>0</v>
      </c>
      <c r="H16" s="135">
        <f t="shared" si="1"/>
        <v>0</v>
      </c>
      <c r="I16" s="135">
        <f t="shared" si="2"/>
        <v>0</v>
      </c>
      <c r="J16" s="135">
        <f t="shared" si="3"/>
        <v>0</v>
      </c>
    </row>
    <row r="17" spans="1:11">
      <c r="A17" s="18"/>
      <c r="B17" s="2"/>
      <c r="C17" s="2"/>
      <c r="D17" s="2"/>
      <c r="E17" s="2"/>
      <c r="F17" s="2"/>
      <c r="G17" s="135">
        <f t="shared" si="0"/>
        <v>0</v>
      </c>
      <c r="H17" s="135">
        <f t="shared" si="1"/>
        <v>0</v>
      </c>
      <c r="I17" s="135">
        <f t="shared" si="2"/>
        <v>0</v>
      </c>
      <c r="J17" s="135">
        <f t="shared" si="3"/>
        <v>0</v>
      </c>
    </row>
    <row r="18" spans="1:11">
      <c r="A18" s="18"/>
      <c r="B18" s="2"/>
      <c r="C18" s="2"/>
      <c r="D18" s="2"/>
      <c r="E18" s="2"/>
      <c r="F18" s="2"/>
      <c r="G18" s="135">
        <f t="shared" si="0"/>
        <v>0</v>
      </c>
      <c r="H18" s="135">
        <f t="shared" si="1"/>
        <v>0</v>
      </c>
      <c r="I18" s="135">
        <f t="shared" si="2"/>
        <v>0</v>
      </c>
      <c r="J18" s="135">
        <f t="shared" si="3"/>
        <v>0</v>
      </c>
    </row>
    <row r="19" spans="1:11">
      <c r="A19" s="18"/>
      <c r="B19" s="2"/>
      <c r="C19" s="2"/>
      <c r="D19" s="2"/>
      <c r="E19" s="2"/>
      <c r="F19" s="2"/>
      <c r="G19" s="135">
        <f t="shared" si="0"/>
        <v>0</v>
      </c>
      <c r="H19" s="135">
        <f t="shared" si="1"/>
        <v>0</v>
      </c>
      <c r="I19" s="135">
        <f t="shared" si="2"/>
        <v>0</v>
      </c>
      <c r="J19" s="135">
        <f t="shared" si="3"/>
        <v>0</v>
      </c>
    </row>
    <row r="20" spans="1:11">
      <c r="A20" s="18"/>
      <c r="B20" s="2"/>
      <c r="C20" s="2"/>
      <c r="D20" s="2"/>
      <c r="E20" s="2"/>
      <c r="F20" s="2"/>
      <c r="G20" s="135">
        <f t="shared" si="0"/>
        <v>0</v>
      </c>
      <c r="H20" s="135">
        <f t="shared" si="1"/>
        <v>0</v>
      </c>
      <c r="I20" s="135">
        <f t="shared" si="2"/>
        <v>0</v>
      </c>
      <c r="J20" s="135">
        <f t="shared" si="3"/>
        <v>0</v>
      </c>
    </row>
    <row r="21" spans="1:11">
      <c r="A21" s="18"/>
      <c r="B21" s="2"/>
      <c r="C21" s="2"/>
      <c r="D21" s="2"/>
      <c r="E21" s="2"/>
      <c r="F21" s="2"/>
      <c r="G21" s="135">
        <f t="shared" si="0"/>
        <v>0</v>
      </c>
      <c r="H21" s="135">
        <f t="shared" si="1"/>
        <v>0</v>
      </c>
      <c r="I21" s="135">
        <f t="shared" si="2"/>
        <v>0</v>
      </c>
      <c r="J21" s="135">
        <f t="shared" si="3"/>
        <v>0</v>
      </c>
    </row>
    <row r="22" spans="1:11">
      <c r="A22" s="18"/>
      <c r="B22" s="2"/>
      <c r="C22" s="2"/>
      <c r="D22" s="2"/>
      <c r="E22" s="2"/>
      <c r="F22" s="2"/>
      <c r="G22" s="135">
        <f t="shared" si="0"/>
        <v>0</v>
      </c>
      <c r="H22" s="135">
        <f t="shared" si="1"/>
        <v>0</v>
      </c>
      <c r="I22" s="135">
        <f t="shared" si="2"/>
        <v>0</v>
      </c>
      <c r="J22" s="135">
        <f t="shared" si="3"/>
        <v>0</v>
      </c>
      <c r="K22" s="7"/>
    </row>
    <row r="23" spans="1:11">
      <c r="A23" s="18"/>
      <c r="B23" s="2"/>
      <c r="C23" s="2"/>
      <c r="D23" s="2"/>
      <c r="E23" s="2"/>
      <c r="F23" s="2"/>
      <c r="G23" s="135">
        <f t="shared" si="0"/>
        <v>0</v>
      </c>
      <c r="H23" s="135">
        <f t="shared" si="1"/>
        <v>0</v>
      </c>
      <c r="I23" s="135">
        <f t="shared" si="2"/>
        <v>0</v>
      </c>
      <c r="J23" s="135">
        <f t="shared" si="3"/>
        <v>0</v>
      </c>
      <c r="K23" s="7"/>
    </row>
    <row r="24" spans="1:11">
      <c r="A24" s="18"/>
      <c r="B24" s="2"/>
      <c r="C24" s="2"/>
      <c r="D24" s="2"/>
      <c r="E24" s="2"/>
      <c r="F24" s="2"/>
      <c r="G24" s="135">
        <f t="shared" si="0"/>
        <v>0</v>
      </c>
      <c r="H24" s="135">
        <f t="shared" si="1"/>
        <v>0</v>
      </c>
      <c r="I24" s="135">
        <f t="shared" si="2"/>
        <v>0</v>
      </c>
      <c r="J24" s="135">
        <f t="shared" si="3"/>
        <v>0</v>
      </c>
      <c r="K24" s="7"/>
    </row>
    <row r="25" spans="1:11">
      <c r="A25" s="18"/>
      <c r="B25" s="2"/>
      <c r="C25" s="2"/>
      <c r="D25" s="2"/>
      <c r="E25" s="2"/>
      <c r="F25" s="2"/>
      <c r="G25" s="135">
        <f t="shared" si="0"/>
        <v>0</v>
      </c>
      <c r="H25" s="135">
        <f t="shared" si="1"/>
        <v>0</v>
      </c>
      <c r="I25" s="135">
        <f t="shared" si="2"/>
        <v>0</v>
      </c>
      <c r="J25" s="135">
        <f t="shared" si="3"/>
        <v>0</v>
      </c>
      <c r="K25" s="7"/>
    </row>
    <row r="26" spans="1:11">
      <c r="A26" s="18"/>
      <c r="B26" s="2"/>
      <c r="C26" s="2"/>
      <c r="D26" s="2"/>
      <c r="E26" s="2"/>
      <c r="F26" s="2"/>
      <c r="G26" s="135">
        <f t="shared" si="0"/>
        <v>0</v>
      </c>
      <c r="H26" s="135">
        <f t="shared" si="1"/>
        <v>0</v>
      </c>
      <c r="I26" s="135">
        <f t="shared" si="2"/>
        <v>0</v>
      </c>
      <c r="J26" s="135">
        <f t="shared" si="3"/>
        <v>0</v>
      </c>
      <c r="K26" s="7"/>
    </row>
    <row r="27" spans="1:11">
      <c r="A27" s="18"/>
      <c r="B27" s="2"/>
      <c r="C27" s="2"/>
      <c r="D27" s="2"/>
      <c r="E27" s="2"/>
      <c r="F27" s="2"/>
      <c r="G27" s="135">
        <f t="shared" si="0"/>
        <v>0</v>
      </c>
      <c r="H27" s="135">
        <f t="shared" si="1"/>
        <v>0</v>
      </c>
      <c r="I27" s="135">
        <f t="shared" si="2"/>
        <v>0</v>
      </c>
      <c r="J27" s="135">
        <f t="shared" si="3"/>
        <v>0</v>
      </c>
      <c r="K27" s="7"/>
    </row>
    <row r="28" spans="1:11">
      <c r="A28" s="18"/>
      <c r="B28" s="2"/>
      <c r="C28" s="2"/>
      <c r="D28" s="2"/>
      <c r="E28" s="2"/>
      <c r="F28" s="2"/>
      <c r="G28" s="135">
        <f>IFERROR(C28/B28,0)</f>
        <v>0</v>
      </c>
      <c r="H28" s="135">
        <f t="shared" ref="H28:I31" si="4">IFERROR(E28/D28,0)</f>
        <v>0</v>
      </c>
      <c r="I28" s="135">
        <f t="shared" si="4"/>
        <v>0</v>
      </c>
      <c r="J28" s="135">
        <f>IFERROR(F28/B28,0)</f>
        <v>0</v>
      </c>
      <c r="K28" s="7"/>
    </row>
    <row r="29" spans="1:11">
      <c r="A29" s="18"/>
      <c r="B29" s="2"/>
      <c r="C29" s="2"/>
      <c r="D29" s="2"/>
      <c r="E29" s="2"/>
      <c r="F29" s="2"/>
      <c r="G29" s="135">
        <f>IFERROR(C29/B29,0)</f>
        <v>0</v>
      </c>
      <c r="H29" s="135">
        <f t="shared" si="4"/>
        <v>0</v>
      </c>
      <c r="I29" s="135">
        <f t="shared" si="4"/>
        <v>0</v>
      </c>
      <c r="J29" s="135">
        <f>IFERROR(F29/B29,0)</f>
        <v>0</v>
      </c>
      <c r="K29" s="7"/>
    </row>
    <row r="30" spans="1:11">
      <c r="A30" s="40"/>
      <c r="B30" s="52"/>
      <c r="C30" s="52"/>
      <c r="D30" s="52"/>
      <c r="E30" s="52"/>
      <c r="F30" s="52"/>
      <c r="G30" s="135">
        <f>IFERROR(C30/B30,0)</f>
        <v>0</v>
      </c>
      <c r="H30" s="135">
        <f t="shared" si="4"/>
        <v>0</v>
      </c>
      <c r="I30" s="135">
        <f t="shared" si="4"/>
        <v>0</v>
      </c>
      <c r="J30" s="135">
        <f>IFERROR(F30/B30,0)</f>
        <v>0</v>
      </c>
    </row>
    <row r="31" spans="1:11">
      <c r="A31" s="133" t="s">
        <v>54</v>
      </c>
      <c r="B31" s="50">
        <f>SUM(B4:B30)</f>
        <v>0</v>
      </c>
      <c r="C31" s="50">
        <f>SUM(C4:C30)</f>
        <v>370</v>
      </c>
      <c r="D31" s="50">
        <f>SUM(D4:D30)</f>
        <v>0</v>
      </c>
      <c r="E31" s="50">
        <f>SUM(E4:E30)</f>
        <v>370</v>
      </c>
      <c r="F31" s="50">
        <f>SUM(F4:F30)</f>
        <v>345</v>
      </c>
      <c r="G31" s="135">
        <f>IFERROR(C31/B31,0)</f>
        <v>0</v>
      </c>
      <c r="H31" s="135">
        <f t="shared" si="4"/>
        <v>0</v>
      </c>
      <c r="I31" s="135">
        <f t="shared" si="4"/>
        <v>0.93243243243243246</v>
      </c>
      <c r="J31" s="135">
        <f>IFERROR(F31/B31,0)</f>
        <v>0</v>
      </c>
    </row>
    <row r="32" spans="1:11">
      <c r="A32" s="41"/>
      <c r="B32" s="7"/>
      <c r="C32" s="7"/>
      <c r="D32" s="7"/>
      <c r="E32" s="7"/>
      <c r="F32" s="7"/>
      <c r="G32" s="7"/>
      <c r="H32" s="7"/>
      <c r="J32" s="7"/>
    </row>
    <row r="33" spans="1:10" ht="16.2" thickBot="1">
      <c r="A33" s="414" t="s">
        <v>53</v>
      </c>
      <c r="B33" s="415"/>
      <c r="C33" s="415"/>
      <c r="D33" s="415"/>
      <c r="E33" s="415"/>
      <c r="F33" s="415"/>
      <c r="G33" s="415"/>
      <c r="H33" s="415"/>
      <c r="I33" s="415"/>
      <c r="J33" s="415"/>
    </row>
    <row r="34" spans="1:10" ht="31.8" thickBot="1">
      <c r="A34" s="77" t="s">
        <v>89</v>
      </c>
      <c r="B34" s="78" t="s">
        <v>90</v>
      </c>
      <c r="C34" s="78" t="s">
        <v>91</v>
      </c>
      <c r="D34" s="79" t="s">
        <v>92</v>
      </c>
      <c r="E34" s="79" t="s">
        <v>93</v>
      </c>
      <c r="F34" s="79" t="s">
        <v>94</v>
      </c>
      <c r="G34" s="93" t="s">
        <v>95</v>
      </c>
      <c r="H34" s="93" t="s">
        <v>96</v>
      </c>
      <c r="I34" s="93" t="s">
        <v>97</v>
      </c>
      <c r="J34" s="94" t="s">
        <v>98</v>
      </c>
    </row>
    <row r="35" spans="1:10" ht="31.2" customHeight="1">
      <c r="A35" s="32" t="s">
        <v>302</v>
      </c>
      <c r="B35" s="76"/>
      <c r="C35" s="76">
        <v>105</v>
      </c>
      <c r="D35" s="76"/>
      <c r="E35" s="76">
        <v>105</v>
      </c>
      <c r="F35" s="76">
        <v>53</v>
      </c>
      <c r="G35" s="134">
        <f>IFERROR(C35/B35,0)</f>
        <v>0</v>
      </c>
      <c r="H35" s="134">
        <f>IFERROR(E35/D35,0)</f>
        <v>0</v>
      </c>
      <c r="I35" s="134">
        <f>IFERROR(F35/E35,0)</f>
        <v>0.50476190476190474</v>
      </c>
      <c r="J35" s="134">
        <f>IFERROR(F35/B35,0)</f>
        <v>0</v>
      </c>
    </row>
    <row r="36" spans="1:10">
      <c r="A36" s="29" t="s">
        <v>296</v>
      </c>
      <c r="B36" s="2"/>
      <c r="C36" s="2">
        <v>128</v>
      </c>
      <c r="D36" s="2"/>
      <c r="E36" s="2">
        <v>128</v>
      </c>
      <c r="F36" s="2">
        <v>68</v>
      </c>
      <c r="G36" s="135">
        <f t="shared" ref="G36:G47" si="5">IFERROR(C36/B36,0)</f>
        <v>0</v>
      </c>
      <c r="H36" s="135">
        <f t="shared" ref="H36:H47" si="6">IFERROR(E36/D36,0)</f>
        <v>0</v>
      </c>
      <c r="I36" s="135">
        <f t="shared" ref="I36:I47" si="7">IFERROR(F36/E36,0)</f>
        <v>0.53125</v>
      </c>
      <c r="J36" s="135">
        <f t="shared" ref="J36:J47" si="8">IFERROR(F36/B36,0)</f>
        <v>0</v>
      </c>
    </row>
    <row r="37" spans="1:10">
      <c r="A37" s="18"/>
      <c r="B37" s="2"/>
      <c r="C37" s="2"/>
      <c r="D37" s="2"/>
      <c r="E37" s="2"/>
      <c r="F37" s="2"/>
      <c r="G37" s="135">
        <f t="shared" si="5"/>
        <v>0</v>
      </c>
      <c r="H37" s="135">
        <f t="shared" si="6"/>
        <v>0</v>
      </c>
      <c r="I37" s="135">
        <f t="shared" si="7"/>
        <v>0</v>
      </c>
      <c r="J37" s="135">
        <f t="shared" si="8"/>
        <v>0</v>
      </c>
    </row>
    <row r="38" spans="1:10">
      <c r="A38" s="18"/>
      <c r="B38" s="2"/>
      <c r="C38" s="2"/>
      <c r="D38" s="2"/>
      <c r="E38" s="2"/>
      <c r="F38" s="2"/>
      <c r="G38" s="135">
        <f t="shared" si="5"/>
        <v>0</v>
      </c>
      <c r="H38" s="135">
        <f t="shared" si="6"/>
        <v>0</v>
      </c>
      <c r="I38" s="135">
        <f t="shared" si="7"/>
        <v>0</v>
      </c>
      <c r="J38" s="135">
        <f t="shared" si="8"/>
        <v>0</v>
      </c>
    </row>
    <row r="39" spans="1:10">
      <c r="A39" s="18"/>
      <c r="B39" s="2"/>
      <c r="C39" s="2"/>
      <c r="D39" s="2"/>
      <c r="E39" s="2"/>
      <c r="F39" s="2"/>
      <c r="G39" s="135">
        <f t="shared" si="5"/>
        <v>0</v>
      </c>
      <c r="H39" s="135">
        <f t="shared" si="6"/>
        <v>0</v>
      </c>
      <c r="I39" s="135">
        <f t="shared" si="7"/>
        <v>0</v>
      </c>
      <c r="J39" s="135">
        <f t="shared" si="8"/>
        <v>0</v>
      </c>
    </row>
    <row r="40" spans="1:10">
      <c r="A40" s="18"/>
      <c r="B40" s="2"/>
      <c r="C40" s="2"/>
      <c r="D40" s="2"/>
      <c r="E40" s="2"/>
      <c r="F40" s="2"/>
      <c r="G40" s="135">
        <f t="shared" si="5"/>
        <v>0</v>
      </c>
      <c r="H40" s="135">
        <f t="shared" si="6"/>
        <v>0</v>
      </c>
      <c r="I40" s="135">
        <f t="shared" si="7"/>
        <v>0</v>
      </c>
      <c r="J40" s="135">
        <f t="shared" si="8"/>
        <v>0</v>
      </c>
    </row>
    <row r="41" spans="1:10">
      <c r="A41" s="18"/>
      <c r="B41" s="2"/>
      <c r="C41" s="2"/>
      <c r="D41" s="2"/>
      <c r="E41" s="2"/>
      <c r="F41" s="2"/>
      <c r="G41" s="135">
        <f t="shared" si="5"/>
        <v>0</v>
      </c>
      <c r="H41" s="135">
        <f t="shared" si="6"/>
        <v>0</v>
      </c>
      <c r="I41" s="135">
        <f t="shared" si="7"/>
        <v>0</v>
      </c>
      <c r="J41" s="135">
        <f t="shared" si="8"/>
        <v>0</v>
      </c>
    </row>
    <row r="42" spans="1:10">
      <c r="A42" s="18"/>
      <c r="B42" s="2"/>
      <c r="C42" s="2"/>
      <c r="D42" s="2"/>
      <c r="E42" s="2"/>
      <c r="F42" s="2"/>
      <c r="G42" s="135">
        <f t="shared" si="5"/>
        <v>0</v>
      </c>
      <c r="H42" s="135">
        <f t="shared" si="6"/>
        <v>0</v>
      </c>
      <c r="I42" s="135">
        <f t="shared" si="7"/>
        <v>0</v>
      </c>
      <c r="J42" s="135">
        <f t="shared" si="8"/>
        <v>0</v>
      </c>
    </row>
    <row r="43" spans="1:10">
      <c r="A43" s="18"/>
      <c r="B43" s="52"/>
      <c r="C43" s="52"/>
      <c r="D43" s="52"/>
      <c r="E43" s="52"/>
      <c r="F43" s="52"/>
      <c r="G43" s="135">
        <f t="shared" si="5"/>
        <v>0</v>
      </c>
      <c r="H43" s="135">
        <f t="shared" si="6"/>
        <v>0</v>
      </c>
      <c r="I43" s="135">
        <f t="shared" si="7"/>
        <v>0</v>
      </c>
      <c r="J43" s="135">
        <f t="shared" si="8"/>
        <v>0</v>
      </c>
    </row>
    <row r="44" spans="1:10">
      <c r="A44" s="18"/>
      <c r="B44" s="40"/>
      <c r="C44" s="40"/>
      <c r="D44" s="52"/>
      <c r="E44" s="52"/>
      <c r="F44" s="52"/>
      <c r="G44" s="135">
        <f t="shared" si="5"/>
        <v>0</v>
      </c>
      <c r="H44" s="135">
        <f t="shared" si="6"/>
        <v>0</v>
      </c>
      <c r="I44" s="135">
        <f t="shared" si="7"/>
        <v>0</v>
      </c>
      <c r="J44" s="135">
        <f t="shared" si="8"/>
        <v>0</v>
      </c>
    </row>
    <row r="45" spans="1:10">
      <c r="A45" s="18"/>
      <c r="B45" s="2"/>
      <c r="C45" s="2"/>
      <c r="D45" s="2"/>
      <c r="E45" s="2"/>
      <c r="F45" s="2"/>
      <c r="G45" s="135">
        <f t="shared" si="5"/>
        <v>0</v>
      </c>
      <c r="H45" s="135">
        <f t="shared" si="6"/>
        <v>0</v>
      </c>
      <c r="I45" s="135">
        <f t="shared" si="7"/>
        <v>0</v>
      </c>
      <c r="J45" s="135">
        <f t="shared" si="8"/>
        <v>0</v>
      </c>
    </row>
    <row r="46" spans="1:10">
      <c r="A46" s="18"/>
      <c r="B46" s="2"/>
      <c r="C46" s="2"/>
      <c r="D46" s="2"/>
      <c r="E46" s="2"/>
      <c r="F46" s="2"/>
      <c r="G46" s="135">
        <f t="shared" si="5"/>
        <v>0</v>
      </c>
      <c r="H46" s="135">
        <f t="shared" si="6"/>
        <v>0</v>
      </c>
      <c r="I46" s="135">
        <f t="shared" si="7"/>
        <v>0</v>
      </c>
      <c r="J46" s="135">
        <f t="shared" si="8"/>
        <v>0</v>
      </c>
    </row>
    <row r="47" spans="1:10">
      <c r="A47" s="18"/>
      <c r="B47" s="2"/>
      <c r="C47" s="2"/>
      <c r="D47" s="2"/>
      <c r="E47" s="2"/>
      <c r="F47" s="2"/>
      <c r="G47" s="135">
        <f t="shared" si="5"/>
        <v>0</v>
      </c>
      <c r="H47" s="135">
        <f t="shared" si="6"/>
        <v>0</v>
      </c>
      <c r="I47" s="135">
        <f t="shared" si="7"/>
        <v>0</v>
      </c>
      <c r="J47" s="135">
        <f t="shared" si="8"/>
        <v>0</v>
      </c>
    </row>
    <row r="48" spans="1:10">
      <c r="A48" s="18"/>
      <c r="B48" s="2"/>
      <c r="C48" s="2"/>
      <c r="D48" s="2"/>
      <c r="E48" s="2"/>
      <c r="F48" s="2"/>
      <c r="G48" s="135">
        <f t="shared" ref="G48:G60" si="9">IFERROR(C48/B48,0)</f>
        <v>0</v>
      </c>
      <c r="H48" s="135">
        <f t="shared" ref="H48:H60" si="10">IFERROR(E48/D48,0)</f>
        <v>0</v>
      </c>
      <c r="I48" s="135">
        <f t="shared" ref="I48:I60" si="11">IFERROR(F48/E48,0)</f>
        <v>0</v>
      </c>
      <c r="J48" s="135">
        <f t="shared" ref="J48:J60" si="12">IFERROR(F48/B48,0)</f>
        <v>0</v>
      </c>
    </row>
    <row r="49" spans="1:10">
      <c r="A49" s="18"/>
      <c r="B49" s="2"/>
      <c r="C49" s="2"/>
      <c r="D49" s="2"/>
      <c r="E49" s="2"/>
      <c r="F49" s="2"/>
      <c r="G49" s="135">
        <f t="shared" si="9"/>
        <v>0</v>
      </c>
      <c r="H49" s="135">
        <f t="shared" si="10"/>
        <v>0</v>
      </c>
      <c r="I49" s="135">
        <f t="shared" si="11"/>
        <v>0</v>
      </c>
      <c r="J49" s="135">
        <f t="shared" si="12"/>
        <v>0</v>
      </c>
    </row>
    <row r="50" spans="1:10">
      <c r="A50" s="18"/>
      <c r="B50" s="2"/>
      <c r="C50" s="2"/>
      <c r="D50" s="2"/>
      <c r="E50" s="2"/>
      <c r="F50" s="2"/>
      <c r="G50" s="135">
        <f t="shared" si="9"/>
        <v>0</v>
      </c>
      <c r="H50" s="135">
        <f t="shared" si="10"/>
        <v>0</v>
      </c>
      <c r="I50" s="135">
        <f t="shared" si="11"/>
        <v>0</v>
      </c>
      <c r="J50" s="135">
        <f t="shared" si="12"/>
        <v>0</v>
      </c>
    </row>
    <row r="51" spans="1:10">
      <c r="A51" s="18"/>
      <c r="B51" s="2"/>
      <c r="C51" s="2"/>
      <c r="D51" s="2"/>
      <c r="E51" s="2"/>
      <c r="F51" s="2"/>
      <c r="G51" s="135">
        <f t="shared" si="9"/>
        <v>0</v>
      </c>
      <c r="H51" s="135">
        <f t="shared" si="10"/>
        <v>0</v>
      </c>
      <c r="I51" s="135">
        <f t="shared" si="11"/>
        <v>0</v>
      </c>
      <c r="J51" s="135">
        <f t="shared" si="12"/>
        <v>0</v>
      </c>
    </row>
    <row r="52" spans="1:10">
      <c r="A52" s="18"/>
      <c r="B52" s="2"/>
      <c r="C52" s="2"/>
      <c r="D52" s="2"/>
      <c r="E52" s="2"/>
      <c r="F52" s="2"/>
      <c r="G52" s="135">
        <f t="shared" si="9"/>
        <v>0</v>
      </c>
      <c r="H52" s="135">
        <f t="shared" si="10"/>
        <v>0</v>
      </c>
      <c r="I52" s="135">
        <f t="shared" si="11"/>
        <v>0</v>
      </c>
      <c r="J52" s="135">
        <f t="shared" si="12"/>
        <v>0</v>
      </c>
    </row>
    <row r="53" spans="1:10">
      <c r="A53" s="18"/>
      <c r="B53" s="2"/>
      <c r="C53" s="2"/>
      <c r="D53" s="2"/>
      <c r="E53" s="2"/>
      <c r="F53" s="2"/>
      <c r="G53" s="135">
        <f t="shared" si="9"/>
        <v>0</v>
      </c>
      <c r="H53" s="135">
        <f t="shared" si="10"/>
        <v>0</v>
      </c>
      <c r="I53" s="135">
        <f t="shared" si="11"/>
        <v>0</v>
      </c>
      <c r="J53" s="135">
        <f t="shared" si="12"/>
        <v>0</v>
      </c>
    </row>
    <row r="54" spans="1:10">
      <c r="A54" s="18"/>
      <c r="B54" s="2"/>
      <c r="C54" s="2"/>
      <c r="D54" s="2"/>
      <c r="E54" s="2"/>
      <c r="F54" s="2"/>
      <c r="G54" s="135">
        <f t="shared" si="9"/>
        <v>0</v>
      </c>
      <c r="H54" s="135">
        <f t="shared" si="10"/>
        <v>0</v>
      </c>
      <c r="I54" s="135">
        <f t="shared" si="11"/>
        <v>0</v>
      </c>
      <c r="J54" s="135">
        <f t="shared" si="12"/>
        <v>0</v>
      </c>
    </row>
    <row r="55" spans="1:10">
      <c r="A55" s="18"/>
      <c r="B55" s="2"/>
      <c r="C55" s="2"/>
      <c r="D55" s="2"/>
      <c r="E55" s="2"/>
      <c r="F55" s="2"/>
      <c r="G55" s="135">
        <f t="shared" si="9"/>
        <v>0</v>
      </c>
      <c r="H55" s="135">
        <f t="shared" si="10"/>
        <v>0</v>
      </c>
      <c r="I55" s="135">
        <f t="shared" si="11"/>
        <v>0</v>
      </c>
      <c r="J55" s="135">
        <f t="shared" si="12"/>
        <v>0</v>
      </c>
    </row>
    <row r="56" spans="1:10">
      <c r="A56" s="18"/>
      <c r="B56" s="2"/>
      <c r="C56" s="2"/>
      <c r="D56" s="2"/>
      <c r="E56" s="2"/>
      <c r="F56" s="2"/>
      <c r="G56" s="135">
        <f t="shared" si="9"/>
        <v>0</v>
      </c>
      <c r="H56" s="135">
        <f t="shared" si="10"/>
        <v>0</v>
      </c>
      <c r="I56" s="135">
        <f t="shared" si="11"/>
        <v>0</v>
      </c>
      <c r="J56" s="135">
        <f t="shared" si="12"/>
        <v>0</v>
      </c>
    </row>
    <row r="57" spans="1:10">
      <c r="A57" s="18"/>
      <c r="B57" s="2"/>
      <c r="C57" s="2"/>
      <c r="D57" s="2"/>
      <c r="E57" s="2"/>
      <c r="F57" s="2"/>
      <c r="G57" s="135">
        <f t="shared" si="9"/>
        <v>0</v>
      </c>
      <c r="H57" s="135">
        <f t="shared" si="10"/>
        <v>0</v>
      </c>
      <c r="I57" s="135">
        <f t="shared" si="11"/>
        <v>0</v>
      </c>
      <c r="J57" s="135">
        <f t="shared" si="12"/>
        <v>0</v>
      </c>
    </row>
    <row r="58" spans="1:10">
      <c r="A58" s="18"/>
      <c r="B58" s="2"/>
      <c r="C58" s="2"/>
      <c r="D58" s="2"/>
      <c r="E58" s="2"/>
      <c r="F58" s="2"/>
      <c r="G58" s="135">
        <f t="shared" si="9"/>
        <v>0</v>
      </c>
      <c r="H58" s="135">
        <f t="shared" si="10"/>
        <v>0</v>
      </c>
      <c r="I58" s="135">
        <f t="shared" si="11"/>
        <v>0</v>
      </c>
      <c r="J58" s="135">
        <f t="shared" si="12"/>
        <v>0</v>
      </c>
    </row>
    <row r="59" spans="1:10">
      <c r="A59" s="18"/>
      <c r="B59" s="2"/>
      <c r="C59" s="2"/>
      <c r="D59" s="2"/>
      <c r="E59" s="2"/>
      <c r="F59" s="2"/>
      <c r="G59" s="135">
        <f t="shared" si="9"/>
        <v>0</v>
      </c>
      <c r="H59" s="135">
        <f t="shared" si="10"/>
        <v>0</v>
      </c>
      <c r="I59" s="135">
        <f t="shared" si="11"/>
        <v>0</v>
      </c>
      <c r="J59" s="135">
        <f t="shared" si="12"/>
        <v>0</v>
      </c>
    </row>
    <row r="60" spans="1:10">
      <c r="A60" s="18"/>
      <c r="B60" s="2"/>
      <c r="C60" s="2"/>
      <c r="D60" s="2"/>
      <c r="E60" s="2"/>
      <c r="F60" s="2"/>
      <c r="G60" s="135">
        <f t="shared" si="9"/>
        <v>0</v>
      </c>
      <c r="H60" s="135">
        <f t="shared" si="10"/>
        <v>0</v>
      </c>
      <c r="I60" s="135">
        <f t="shared" si="11"/>
        <v>0</v>
      </c>
      <c r="J60" s="135">
        <f t="shared" si="12"/>
        <v>0</v>
      </c>
    </row>
    <row r="61" spans="1:10">
      <c r="A61" s="40"/>
      <c r="B61" s="52"/>
      <c r="C61" s="52"/>
      <c r="D61" s="52"/>
      <c r="E61" s="52"/>
      <c r="F61" s="52"/>
      <c r="G61" s="135">
        <f>IFERROR(C61/B61,0)</f>
        <v>0</v>
      </c>
      <c r="H61" s="135">
        <f>IFERROR(E61/D61,0)</f>
        <v>0</v>
      </c>
      <c r="I61" s="135">
        <f>IFERROR(F61/E61,0)</f>
        <v>0</v>
      </c>
      <c r="J61" s="135">
        <f>IFERROR(F61/B61,0)</f>
        <v>0</v>
      </c>
    </row>
    <row r="62" spans="1:10">
      <c r="A62" s="133" t="s">
        <v>54</v>
      </c>
      <c r="B62" s="50">
        <f>SUM(B35:B61)</f>
        <v>0</v>
      </c>
      <c r="C62" s="50">
        <f>SUM(C35:C61)</f>
        <v>233</v>
      </c>
      <c r="D62" s="50">
        <f>SUM(D35:D61)</f>
        <v>0</v>
      </c>
      <c r="E62" s="50">
        <f>SUM(E35:E61)</f>
        <v>233</v>
      </c>
      <c r="F62" s="50">
        <f>SUM(F35:F61)</f>
        <v>121</v>
      </c>
      <c r="G62" s="135">
        <f>IFERROR(C62/B62,0)</f>
        <v>0</v>
      </c>
      <c r="H62" s="135">
        <f>IFERROR(E62/D62,0)</f>
        <v>0</v>
      </c>
      <c r="I62" s="135">
        <f>IFERROR(F62/E62,0)</f>
        <v>0.51931330472102999</v>
      </c>
      <c r="J62" s="135">
        <f>IFERROR(F62/B62,0)</f>
        <v>0</v>
      </c>
    </row>
    <row r="63" spans="1:10">
      <c r="J63" s="7"/>
    </row>
    <row r="64" spans="1:10" ht="16.2" thickBot="1">
      <c r="A64" s="417" t="s">
        <v>105</v>
      </c>
      <c r="B64" s="418"/>
      <c r="C64" s="418"/>
      <c r="D64" s="418"/>
      <c r="E64" s="419"/>
    </row>
    <row r="65" spans="1:9" ht="63" thickBot="1">
      <c r="A65" s="88" t="s">
        <v>89</v>
      </c>
      <c r="B65" s="89" t="s">
        <v>91</v>
      </c>
      <c r="C65" s="90" t="s">
        <v>92</v>
      </c>
      <c r="D65" s="90" t="s">
        <v>93</v>
      </c>
      <c r="E65" s="90" t="s">
        <v>94</v>
      </c>
      <c r="F65" s="91" t="s">
        <v>100</v>
      </c>
      <c r="G65" s="91" t="s">
        <v>101</v>
      </c>
      <c r="H65" s="91" t="s">
        <v>102</v>
      </c>
      <c r="I65" s="92" t="s">
        <v>103</v>
      </c>
    </row>
    <row r="66" spans="1:9" ht="31.2" customHeight="1">
      <c r="A66" s="32" t="s">
        <v>302</v>
      </c>
      <c r="B66" s="76">
        <v>263</v>
      </c>
      <c r="C66" s="76"/>
      <c r="D66" s="76">
        <v>263</v>
      </c>
      <c r="E66" s="76">
        <v>213</v>
      </c>
      <c r="F66" s="136">
        <f>+IFERROR(B66/(C4+C35),0)*100</f>
        <v>72.054794520547944</v>
      </c>
      <c r="G66" s="136">
        <f>+IFERROR(C66/(D4+D35),0)*100</f>
        <v>0</v>
      </c>
      <c r="H66" s="136">
        <f>+IFERROR(D66/(E4+E35),0)*100</f>
        <v>72.054794520547944</v>
      </c>
      <c r="I66" s="136">
        <f>+IFERROR(E66/(F4+F35),0)*100</f>
        <v>72.448979591836732</v>
      </c>
    </row>
    <row r="67" spans="1:9">
      <c r="A67" s="29" t="s">
        <v>296</v>
      </c>
      <c r="B67" s="2">
        <v>89</v>
      </c>
      <c r="C67" s="2"/>
      <c r="D67" s="2">
        <v>89</v>
      </c>
      <c r="E67" s="2">
        <v>81</v>
      </c>
      <c r="F67" s="137">
        <f t="shared" ref="F67:F76" si="13">+IFERROR(B67/(C5+C36),0)*100</f>
        <v>37.394957983193279</v>
      </c>
      <c r="G67" s="137">
        <f t="shared" ref="G67:G76" si="14">+IFERROR(C67/(D5+D36),0)*100</f>
        <v>0</v>
      </c>
      <c r="H67" s="137">
        <f t="shared" ref="H67:H77" si="15">+IFERROR(D67/(E5+E36),0)*100</f>
        <v>37.394957983193279</v>
      </c>
      <c r="I67" s="137">
        <f t="shared" ref="I67:I77" si="16">+IFERROR(E67/(F5+F36),0)*100</f>
        <v>47.093023255813954</v>
      </c>
    </row>
    <row r="68" spans="1:9">
      <c r="A68" s="18"/>
      <c r="B68" s="2"/>
      <c r="C68" s="2"/>
      <c r="D68" s="2"/>
      <c r="E68" s="2"/>
      <c r="F68" s="137">
        <f t="shared" si="13"/>
        <v>0</v>
      </c>
      <c r="G68" s="137">
        <f t="shared" si="14"/>
        <v>0</v>
      </c>
      <c r="H68" s="137">
        <f t="shared" si="15"/>
        <v>0</v>
      </c>
      <c r="I68" s="137">
        <f t="shared" si="16"/>
        <v>0</v>
      </c>
    </row>
    <row r="69" spans="1:9">
      <c r="A69" s="18"/>
      <c r="B69" s="2"/>
      <c r="C69" s="2"/>
      <c r="D69" s="2"/>
      <c r="E69" s="2"/>
      <c r="F69" s="137">
        <f t="shared" si="13"/>
        <v>0</v>
      </c>
      <c r="G69" s="137">
        <f t="shared" si="14"/>
        <v>0</v>
      </c>
      <c r="H69" s="137">
        <f t="shared" si="15"/>
        <v>0</v>
      </c>
      <c r="I69" s="137">
        <f t="shared" si="16"/>
        <v>0</v>
      </c>
    </row>
    <row r="70" spans="1:9">
      <c r="A70" s="18"/>
      <c r="B70" s="2"/>
      <c r="C70" s="2"/>
      <c r="D70" s="2"/>
      <c r="E70" s="2"/>
      <c r="F70" s="137">
        <f t="shared" si="13"/>
        <v>0</v>
      </c>
      <c r="G70" s="137">
        <f t="shared" si="14"/>
        <v>0</v>
      </c>
      <c r="H70" s="137">
        <f t="shared" si="15"/>
        <v>0</v>
      </c>
      <c r="I70" s="137">
        <f t="shared" si="16"/>
        <v>0</v>
      </c>
    </row>
    <row r="71" spans="1:9">
      <c r="A71" s="18"/>
      <c r="B71" s="2"/>
      <c r="C71" s="2"/>
      <c r="D71" s="2"/>
      <c r="E71" s="2"/>
      <c r="F71" s="137">
        <f t="shared" si="13"/>
        <v>0</v>
      </c>
      <c r="G71" s="137">
        <f t="shared" si="14"/>
        <v>0</v>
      </c>
      <c r="H71" s="137">
        <f t="shared" si="15"/>
        <v>0</v>
      </c>
      <c r="I71" s="137">
        <f t="shared" si="16"/>
        <v>0</v>
      </c>
    </row>
    <row r="72" spans="1:9">
      <c r="A72" s="18"/>
      <c r="B72" s="2"/>
      <c r="C72" s="2"/>
      <c r="D72" s="2"/>
      <c r="E72" s="2"/>
      <c r="F72" s="137">
        <f t="shared" si="13"/>
        <v>0</v>
      </c>
      <c r="G72" s="137">
        <f t="shared" si="14"/>
        <v>0</v>
      </c>
      <c r="H72" s="137">
        <f t="shared" si="15"/>
        <v>0</v>
      </c>
      <c r="I72" s="137">
        <f t="shared" si="16"/>
        <v>0</v>
      </c>
    </row>
    <row r="73" spans="1:9">
      <c r="A73" s="18"/>
      <c r="B73" s="52"/>
      <c r="C73" s="52"/>
      <c r="D73" s="52"/>
      <c r="E73" s="52"/>
      <c r="F73" s="137">
        <f t="shared" si="13"/>
        <v>0</v>
      </c>
      <c r="G73" s="137">
        <f t="shared" si="14"/>
        <v>0</v>
      </c>
      <c r="H73" s="137">
        <f t="shared" si="15"/>
        <v>0</v>
      </c>
      <c r="I73" s="137">
        <f t="shared" si="16"/>
        <v>0</v>
      </c>
    </row>
    <row r="74" spans="1:9">
      <c r="A74" s="18"/>
      <c r="B74" s="40"/>
      <c r="C74" s="52"/>
      <c r="D74" s="52"/>
      <c r="E74" s="52"/>
      <c r="F74" s="137">
        <f t="shared" si="13"/>
        <v>0</v>
      </c>
      <c r="G74" s="137">
        <f t="shared" si="14"/>
        <v>0</v>
      </c>
      <c r="H74" s="137">
        <f t="shared" si="15"/>
        <v>0</v>
      </c>
      <c r="I74" s="137">
        <f t="shared" si="16"/>
        <v>0</v>
      </c>
    </row>
    <row r="75" spans="1:9">
      <c r="A75" s="18"/>
      <c r="B75" s="2"/>
      <c r="C75" s="2"/>
      <c r="D75" s="2"/>
      <c r="E75" s="2"/>
      <c r="F75" s="137">
        <f t="shared" si="13"/>
        <v>0</v>
      </c>
      <c r="G75" s="137">
        <f t="shared" si="14"/>
        <v>0</v>
      </c>
      <c r="H75" s="137">
        <f t="shared" si="15"/>
        <v>0</v>
      </c>
      <c r="I75" s="137">
        <f t="shared" si="16"/>
        <v>0</v>
      </c>
    </row>
    <row r="76" spans="1:9">
      <c r="A76" s="18"/>
      <c r="B76" s="2"/>
      <c r="C76" s="2"/>
      <c r="D76" s="2"/>
      <c r="E76" s="2"/>
      <c r="F76" s="137">
        <f t="shared" si="13"/>
        <v>0</v>
      </c>
      <c r="G76" s="137">
        <f t="shared" si="14"/>
        <v>0</v>
      </c>
      <c r="H76" s="137">
        <f t="shared" si="15"/>
        <v>0</v>
      </c>
      <c r="I76" s="137">
        <f t="shared" si="16"/>
        <v>0</v>
      </c>
    </row>
    <row r="77" spans="1:9">
      <c r="A77" s="18"/>
      <c r="B77" s="2"/>
      <c r="C77" s="2"/>
      <c r="D77" s="2"/>
      <c r="E77" s="2"/>
      <c r="F77" s="137">
        <f t="shared" ref="F77:G87" si="17">+IFERROR(B77/(C15+C46),0)*100</f>
        <v>0</v>
      </c>
      <c r="G77" s="137">
        <f t="shared" si="17"/>
        <v>0</v>
      </c>
      <c r="H77" s="137">
        <f t="shared" si="15"/>
        <v>0</v>
      </c>
      <c r="I77" s="137">
        <f t="shared" si="16"/>
        <v>0</v>
      </c>
    </row>
    <row r="78" spans="1:9">
      <c r="A78" s="18"/>
      <c r="B78" s="2"/>
      <c r="C78" s="2"/>
      <c r="D78" s="2"/>
      <c r="E78" s="2"/>
      <c r="F78" s="137">
        <f t="shared" si="17"/>
        <v>0</v>
      </c>
      <c r="G78" s="137">
        <f t="shared" si="17"/>
        <v>0</v>
      </c>
      <c r="H78" s="137">
        <f t="shared" ref="H78:H93" si="18">+IFERROR(D78/(E16+E47),0)*100</f>
        <v>0</v>
      </c>
      <c r="I78" s="137">
        <f t="shared" ref="I78:I93" si="19">+IFERROR(E78/(F16+F47),0)*100</f>
        <v>0</v>
      </c>
    </row>
    <row r="79" spans="1:9">
      <c r="A79" s="18"/>
      <c r="B79" s="2"/>
      <c r="C79" s="2"/>
      <c r="D79" s="2"/>
      <c r="E79" s="2"/>
      <c r="F79" s="137">
        <f t="shared" si="17"/>
        <v>0</v>
      </c>
      <c r="G79" s="137">
        <f t="shared" si="17"/>
        <v>0</v>
      </c>
      <c r="H79" s="137">
        <f t="shared" si="18"/>
        <v>0</v>
      </c>
      <c r="I79" s="137">
        <f t="shared" si="19"/>
        <v>0</v>
      </c>
    </row>
    <row r="80" spans="1:9">
      <c r="A80" s="18"/>
      <c r="B80" s="2"/>
      <c r="C80" s="2"/>
      <c r="D80" s="2"/>
      <c r="E80" s="2"/>
      <c r="F80" s="137">
        <f t="shared" si="17"/>
        <v>0</v>
      </c>
      <c r="G80" s="137">
        <f t="shared" si="17"/>
        <v>0</v>
      </c>
      <c r="H80" s="137">
        <f t="shared" si="18"/>
        <v>0</v>
      </c>
      <c r="I80" s="137">
        <f t="shared" si="19"/>
        <v>0</v>
      </c>
    </row>
    <row r="81" spans="1:9">
      <c r="A81" s="18"/>
      <c r="B81" s="2"/>
      <c r="C81" s="2"/>
      <c r="D81" s="2"/>
      <c r="E81" s="2"/>
      <c r="F81" s="137">
        <f t="shared" si="17"/>
        <v>0</v>
      </c>
      <c r="G81" s="137">
        <f t="shared" si="17"/>
        <v>0</v>
      </c>
      <c r="H81" s="137">
        <f t="shared" si="18"/>
        <v>0</v>
      </c>
      <c r="I81" s="137">
        <f t="shared" si="19"/>
        <v>0</v>
      </c>
    </row>
    <row r="82" spans="1:9">
      <c r="A82" s="18"/>
      <c r="B82" s="2"/>
      <c r="C82" s="2"/>
      <c r="D82" s="2"/>
      <c r="E82" s="2"/>
      <c r="F82" s="137">
        <f t="shared" si="17"/>
        <v>0</v>
      </c>
      <c r="G82" s="137">
        <f t="shared" si="17"/>
        <v>0</v>
      </c>
      <c r="H82" s="137">
        <f t="shared" si="18"/>
        <v>0</v>
      </c>
      <c r="I82" s="137">
        <f t="shared" si="19"/>
        <v>0</v>
      </c>
    </row>
    <row r="83" spans="1:9">
      <c r="A83" s="18"/>
      <c r="B83" s="2"/>
      <c r="C83" s="2"/>
      <c r="D83" s="2"/>
      <c r="E83" s="2"/>
      <c r="F83" s="137">
        <f t="shared" si="17"/>
        <v>0</v>
      </c>
      <c r="G83" s="137">
        <f t="shared" si="17"/>
        <v>0</v>
      </c>
      <c r="H83" s="137">
        <f t="shared" si="18"/>
        <v>0</v>
      </c>
      <c r="I83" s="137">
        <f t="shared" si="19"/>
        <v>0</v>
      </c>
    </row>
    <row r="84" spans="1:9">
      <c r="A84" s="18"/>
      <c r="B84" s="2"/>
      <c r="C84" s="2"/>
      <c r="D84" s="2"/>
      <c r="E84" s="2"/>
      <c r="F84" s="137">
        <f t="shared" si="17"/>
        <v>0</v>
      </c>
      <c r="G84" s="137">
        <f t="shared" si="17"/>
        <v>0</v>
      </c>
      <c r="H84" s="137">
        <f t="shared" si="18"/>
        <v>0</v>
      </c>
      <c r="I84" s="137">
        <f t="shared" si="19"/>
        <v>0</v>
      </c>
    </row>
    <row r="85" spans="1:9">
      <c r="A85" s="18"/>
      <c r="B85" s="2"/>
      <c r="C85" s="2"/>
      <c r="D85" s="2"/>
      <c r="E85" s="2"/>
      <c r="F85" s="137">
        <f t="shared" si="17"/>
        <v>0</v>
      </c>
      <c r="G85" s="137">
        <f t="shared" si="17"/>
        <v>0</v>
      </c>
      <c r="H85" s="137">
        <f t="shared" si="18"/>
        <v>0</v>
      </c>
      <c r="I85" s="137">
        <f t="shared" si="19"/>
        <v>0</v>
      </c>
    </row>
    <row r="86" spans="1:9">
      <c r="A86" s="18"/>
      <c r="B86" s="2"/>
      <c r="C86" s="2"/>
      <c r="D86" s="2"/>
      <c r="E86" s="2"/>
      <c r="F86" s="137">
        <f t="shared" si="17"/>
        <v>0</v>
      </c>
      <c r="G86" s="137">
        <f t="shared" si="17"/>
        <v>0</v>
      </c>
      <c r="H86" s="137">
        <f t="shared" si="18"/>
        <v>0</v>
      </c>
      <c r="I86" s="137">
        <f t="shared" si="19"/>
        <v>0</v>
      </c>
    </row>
    <row r="87" spans="1:9">
      <c r="A87" s="18"/>
      <c r="B87" s="2"/>
      <c r="C87" s="2"/>
      <c r="D87" s="2"/>
      <c r="E87" s="2"/>
      <c r="F87" s="137">
        <f t="shared" si="17"/>
        <v>0</v>
      </c>
      <c r="G87" s="137">
        <f t="shared" si="17"/>
        <v>0</v>
      </c>
      <c r="H87" s="137">
        <f t="shared" si="18"/>
        <v>0</v>
      </c>
      <c r="I87" s="137">
        <f t="shared" si="19"/>
        <v>0</v>
      </c>
    </row>
    <row r="88" spans="1:9">
      <c r="A88" s="18"/>
      <c r="B88" s="2"/>
      <c r="C88" s="2"/>
      <c r="D88" s="2"/>
      <c r="E88" s="2"/>
      <c r="F88" s="137">
        <f t="shared" ref="F88:G93" si="20">+IFERROR(B88/(C26+C57),0)*100</f>
        <v>0</v>
      </c>
      <c r="G88" s="137">
        <f t="shared" si="20"/>
        <v>0</v>
      </c>
      <c r="H88" s="137">
        <f t="shared" si="18"/>
        <v>0</v>
      </c>
      <c r="I88" s="137">
        <f t="shared" si="19"/>
        <v>0</v>
      </c>
    </row>
    <row r="89" spans="1:9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18"/>
        <v>0</v>
      </c>
      <c r="I89" s="137">
        <f t="shared" si="19"/>
        <v>0</v>
      </c>
    </row>
    <row r="90" spans="1:9">
      <c r="A90" s="18"/>
      <c r="B90" s="2"/>
      <c r="C90" s="2"/>
      <c r="D90" s="2"/>
      <c r="E90" s="2"/>
      <c r="F90" s="137">
        <f t="shared" si="20"/>
        <v>0</v>
      </c>
      <c r="G90" s="137">
        <f t="shared" si="20"/>
        <v>0</v>
      </c>
      <c r="H90" s="137">
        <f t="shared" si="18"/>
        <v>0</v>
      </c>
      <c r="I90" s="137">
        <f t="shared" si="19"/>
        <v>0</v>
      </c>
    </row>
    <row r="91" spans="1:9">
      <c r="A91" s="18"/>
      <c r="B91" s="2"/>
      <c r="C91" s="2"/>
      <c r="D91" s="2"/>
      <c r="E91" s="2"/>
      <c r="F91" s="137">
        <f t="shared" si="20"/>
        <v>0</v>
      </c>
      <c r="G91" s="137">
        <f t="shared" si="20"/>
        <v>0</v>
      </c>
      <c r="H91" s="137">
        <f t="shared" si="18"/>
        <v>0</v>
      </c>
      <c r="I91" s="137">
        <f t="shared" si="19"/>
        <v>0</v>
      </c>
    </row>
    <row r="92" spans="1:9">
      <c r="A92" s="40"/>
      <c r="B92" s="2"/>
      <c r="C92" s="2"/>
      <c r="D92" s="2"/>
      <c r="E92" s="2"/>
      <c r="F92" s="137">
        <f t="shared" si="20"/>
        <v>0</v>
      </c>
      <c r="G92" s="137">
        <f t="shared" si="20"/>
        <v>0</v>
      </c>
      <c r="H92" s="137">
        <f t="shared" si="18"/>
        <v>0</v>
      </c>
      <c r="I92" s="137">
        <f t="shared" si="19"/>
        <v>0</v>
      </c>
    </row>
    <row r="93" spans="1:9">
      <c r="A93" s="133" t="s">
        <v>54</v>
      </c>
      <c r="B93" s="50">
        <f>SUM(B66:B92)</f>
        <v>352</v>
      </c>
      <c r="C93" s="50">
        <f>SUM(C66:C92)</f>
        <v>0</v>
      </c>
      <c r="D93" s="50">
        <f>SUM(D66:D92)</f>
        <v>352</v>
      </c>
      <c r="E93" s="50">
        <f>SUM(E66:E92)</f>
        <v>294</v>
      </c>
      <c r="F93" s="137">
        <f t="shared" si="20"/>
        <v>58.374792703150916</v>
      </c>
      <c r="G93" s="137">
        <f t="shared" si="20"/>
        <v>0</v>
      </c>
      <c r="H93" s="137">
        <f t="shared" si="18"/>
        <v>58.374792703150916</v>
      </c>
      <c r="I93" s="137">
        <f t="shared" si="19"/>
        <v>63.090128755364802</v>
      </c>
    </row>
    <row r="94" spans="1:9">
      <c r="A94" s="22"/>
      <c r="B94" s="7"/>
      <c r="C94" s="7"/>
      <c r="E94" s="7"/>
      <c r="I94" s="7"/>
    </row>
    <row r="95" spans="1:9" ht="16.2" thickBot="1">
      <c r="A95" s="121" t="s">
        <v>106</v>
      </c>
      <c r="B95" s="6"/>
      <c r="C95" s="6"/>
      <c r="D95" s="6"/>
      <c r="E95" s="6"/>
    </row>
    <row r="96" spans="1:9" ht="63" thickBot="1">
      <c r="A96" s="88" t="s">
        <v>89</v>
      </c>
      <c r="B96" s="89" t="s">
        <v>91</v>
      </c>
      <c r="C96" s="90" t="s">
        <v>92</v>
      </c>
      <c r="D96" s="90" t="s">
        <v>93</v>
      </c>
      <c r="E96" s="90" t="s">
        <v>94</v>
      </c>
      <c r="F96" s="91" t="s">
        <v>100</v>
      </c>
      <c r="G96" s="91" t="s">
        <v>101</v>
      </c>
      <c r="H96" s="91" t="s">
        <v>102</v>
      </c>
      <c r="I96" s="92" t="s">
        <v>103</v>
      </c>
    </row>
    <row r="97" spans="1:9" ht="31.2" customHeight="1">
      <c r="A97" s="32" t="s">
        <v>302</v>
      </c>
      <c r="B97" s="76">
        <v>18</v>
      </c>
      <c r="C97" s="76"/>
      <c r="D97" s="76">
        <v>18</v>
      </c>
      <c r="E97" s="76">
        <v>15</v>
      </c>
      <c r="F97" s="136">
        <f>+IFERROR(B97/(C4+C35),0)*100</f>
        <v>4.9315068493150687</v>
      </c>
      <c r="G97" s="136">
        <f>+IFERROR(C97/(D4+D35),0)*100</f>
        <v>0</v>
      </c>
      <c r="H97" s="136">
        <f>+IFERROR(D97/(E4+E35),0)*100</f>
        <v>4.9315068493150687</v>
      </c>
      <c r="I97" s="136">
        <f>+IFERROR(E97/(F4+F35),0)*100</f>
        <v>5.1020408163265305</v>
      </c>
    </row>
    <row r="98" spans="1:9">
      <c r="A98" s="29" t="s">
        <v>296</v>
      </c>
      <c r="B98" s="2">
        <v>6</v>
      </c>
      <c r="C98" s="2"/>
      <c r="D98" s="2">
        <v>6</v>
      </c>
      <c r="E98" s="2">
        <v>5</v>
      </c>
      <c r="F98" s="137">
        <f t="shared" ref="F98:F110" si="21">+IFERROR(B98/(C5+C36),0)*100</f>
        <v>2.5210084033613445</v>
      </c>
      <c r="G98" s="137">
        <f t="shared" ref="G98:G111" si="22">+IFERROR(C98/(D5+D36),0)*100</f>
        <v>0</v>
      </c>
      <c r="H98" s="137">
        <f t="shared" ref="H98:H111" si="23">+IFERROR(D98/(E5+E36),0)*100</f>
        <v>2.5210084033613445</v>
      </c>
      <c r="I98" s="137">
        <f t="shared" ref="I98:I111" si="24">+IFERROR(E98/(F5+F36),0)*100</f>
        <v>2.9069767441860463</v>
      </c>
    </row>
    <row r="99" spans="1:9">
      <c r="A99" s="18"/>
      <c r="B99" s="2"/>
      <c r="C99" s="2"/>
      <c r="D99" s="2"/>
      <c r="E99" s="2"/>
      <c r="F99" s="137">
        <f t="shared" si="21"/>
        <v>0</v>
      </c>
      <c r="G99" s="137">
        <f t="shared" si="22"/>
        <v>0</v>
      </c>
      <c r="H99" s="137">
        <f t="shared" si="23"/>
        <v>0</v>
      </c>
      <c r="I99" s="137">
        <f t="shared" si="24"/>
        <v>0</v>
      </c>
    </row>
    <row r="100" spans="1:9">
      <c r="A100" s="18"/>
      <c r="B100" s="2"/>
      <c r="C100" s="2"/>
      <c r="D100" s="2"/>
      <c r="E100" s="2"/>
      <c r="F100" s="137">
        <f t="shared" si="21"/>
        <v>0</v>
      </c>
      <c r="G100" s="137">
        <f t="shared" si="22"/>
        <v>0</v>
      </c>
      <c r="H100" s="137">
        <f t="shared" si="23"/>
        <v>0</v>
      </c>
      <c r="I100" s="137">
        <f t="shared" si="24"/>
        <v>0</v>
      </c>
    </row>
    <row r="101" spans="1:9">
      <c r="A101" s="18"/>
      <c r="B101" s="2"/>
      <c r="C101" s="2"/>
      <c r="D101" s="2"/>
      <c r="E101" s="2"/>
      <c r="F101" s="137">
        <f t="shared" si="21"/>
        <v>0</v>
      </c>
      <c r="G101" s="137">
        <f t="shared" si="22"/>
        <v>0</v>
      </c>
      <c r="H101" s="137">
        <f t="shared" si="23"/>
        <v>0</v>
      </c>
      <c r="I101" s="137">
        <f t="shared" si="24"/>
        <v>0</v>
      </c>
    </row>
    <row r="102" spans="1:9">
      <c r="A102" s="18"/>
      <c r="B102" s="2"/>
      <c r="C102" s="2"/>
      <c r="D102" s="2"/>
      <c r="E102" s="2"/>
      <c r="F102" s="137">
        <f t="shared" si="21"/>
        <v>0</v>
      </c>
      <c r="G102" s="137">
        <f t="shared" si="22"/>
        <v>0</v>
      </c>
      <c r="H102" s="137">
        <f t="shared" si="23"/>
        <v>0</v>
      </c>
      <c r="I102" s="137">
        <f t="shared" si="24"/>
        <v>0</v>
      </c>
    </row>
    <row r="103" spans="1:9">
      <c r="A103" s="18"/>
      <c r="B103" s="2"/>
      <c r="C103" s="2"/>
      <c r="D103" s="2"/>
      <c r="E103" s="2"/>
      <c r="F103" s="137">
        <f t="shared" si="21"/>
        <v>0</v>
      </c>
      <c r="G103" s="137">
        <f t="shared" si="22"/>
        <v>0</v>
      </c>
      <c r="H103" s="137">
        <f t="shared" si="23"/>
        <v>0</v>
      </c>
      <c r="I103" s="137">
        <f t="shared" si="24"/>
        <v>0</v>
      </c>
    </row>
    <row r="104" spans="1:9">
      <c r="A104" s="18"/>
      <c r="B104" s="2"/>
      <c r="C104" s="2"/>
      <c r="D104" s="2"/>
      <c r="E104" s="2"/>
      <c r="F104" s="137">
        <f t="shared" si="21"/>
        <v>0</v>
      </c>
      <c r="G104" s="137">
        <f t="shared" si="22"/>
        <v>0</v>
      </c>
      <c r="H104" s="137">
        <f t="shared" si="23"/>
        <v>0</v>
      </c>
      <c r="I104" s="137">
        <f t="shared" si="24"/>
        <v>0</v>
      </c>
    </row>
    <row r="105" spans="1:9">
      <c r="A105" s="18"/>
      <c r="B105" s="2"/>
      <c r="C105" s="2"/>
      <c r="D105" s="2"/>
      <c r="E105" s="2"/>
      <c r="F105" s="137">
        <f t="shared" si="21"/>
        <v>0</v>
      </c>
      <c r="G105" s="137">
        <f t="shared" si="22"/>
        <v>0</v>
      </c>
      <c r="H105" s="137">
        <f t="shared" si="23"/>
        <v>0</v>
      </c>
      <c r="I105" s="137">
        <f t="shared" si="24"/>
        <v>0</v>
      </c>
    </row>
    <row r="106" spans="1:9">
      <c r="A106" s="18"/>
      <c r="B106" s="2"/>
      <c r="C106" s="2"/>
      <c r="D106" s="2"/>
      <c r="E106" s="2"/>
      <c r="F106" s="137">
        <f t="shared" si="21"/>
        <v>0</v>
      </c>
      <c r="G106" s="137">
        <f t="shared" si="22"/>
        <v>0</v>
      </c>
      <c r="H106" s="137">
        <f t="shared" si="23"/>
        <v>0</v>
      </c>
      <c r="I106" s="137">
        <f t="shared" si="24"/>
        <v>0</v>
      </c>
    </row>
    <row r="107" spans="1:9">
      <c r="A107" s="18"/>
      <c r="B107" s="2"/>
      <c r="C107" s="2"/>
      <c r="D107" s="2"/>
      <c r="E107" s="2"/>
      <c r="F107" s="137">
        <f t="shared" si="21"/>
        <v>0</v>
      </c>
      <c r="G107" s="137">
        <f t="shared" si="22"/>
        <v>0</v>
      </c>
      <c r="H107" s="137">
        <f t="shared" si="23"/>
        <v>0</v>
      </c>
      <c r="I107" s="137">
        <f t="shared" si="24"/>
        <v>0</v>
      </c>
    </row>
    <row r="108" spans="1:9">
      <c r="A108" s="18"/>
      <c r="B108" s="2"/>
      <c r="C108" s="2"/>
      <c r="D108" s="2"/>
      <c r="E108" s="2"/>
      <c r="F108" s="137">
        <f t="shared" si="21"/>
        <v>0</v>
      </c>
      <c r="G108" s="137">
        <f t="shared" si="22"/>
        <v>0</v>
      </c>
      <c r="H108" s="137">
        <f t="shared" si="23"/>
        <v>0</v>
      </c>
      <c r="I108" s="137">
        <f t="shared" si="24"/>
        <v>0</v>
      </c>
    </row>
    <row r="109" spans="1:9">
      <c r="A109" s="18"/>
      <c r="B109" s="2"/>
      <c r="C109" s="2"/>
      <c r="D109" s="2"/>
      <c r="E109" s="2"/>
      <c r="F109" s="137">
        <f t="shared" si="21"/>
        <v>0</v>
      </c>
      <c r="G109" s="137">
        <f t="shared" si="22"/>
        <v>0</v>
      </c>
      <c r="H109" s="137">
        <f t="shared" si="23"/>
        <v>0</v>
      </c>
      <c r="I109" s="137">
        <f t="shared" si="24"/>
        <v>0</v>
      </c>
    </row>
    <row r="110" spans="1:9">
      <c r="A110" s="18"/>
      <c r="B110" s="2"/>
      <c r="C110" s="2"/>
      <c r="D110" s="2"/>
      <c r="E110" s="2"/>
      <c r="F110" s="137">
        <f t="shared" si="21"/>
        <v>0</v>
      </c>
      <c r="G110" s="137">
        <f t="shared" si="22"/>
        <v>0</v>
      </c>
      <c r="H110" s="137">
        <f t="shared" si="23"/>
        <v>0</v>
      </c>
      <c r="I110" s="137">
        <f t="shared" si="24"/>
        <v>0</v>
      </c>
    </row>
    <row r="111" spans="1:9">
      <c r="A111" s="18"/>
      <c r="B111" s="2"/>
      <c r="C111" s="2"/>
      <c r="D111" s="2"/>
      <c r="E111" s="2"/>
      <c r="F111" s="137">
        <f>+IFERROR(B111/(C18+C49),0)*100</f>
        <v>0</v>
      </c>
      <c r="G111" s="137">
        <f t="shared" si="22"/>
        <v>0</v>
      </c>
      <c r="H111" s="137">
        <f t="shared" si="23"/>
        <v>0</v>
      </c>
      <c r="I111" s="137">
        <f t="shared" si="24"/>
        <v>0</v>
      </c>
    </row>
    <row r="112" spans="1:9">
      <c r="A112" s="18"/>
      <c r="B112" s="2"/>
      <c r="C112" s="2"/>
      <c r="D112" s="2"/>
      <c r="E112" s="2"/>
      <c r="F112" s="137">
        <f t="shared" ref="F112:F124" si="25">+IFERROR(B112/(C19+C50),0)*100</f>
        <v>0</v>
      </c>
      <c r="G112" s="137">
        <f t="shared" ref="G112:G124" si="26">+IFERROR(C112/(D19+D50),0)*100</f>
        <v>0</v>
      </c>
      <c r="H112" s="137">
        <f t="shared" ref="H112:H124" si="27">+IFERROR(D112/(E19+E50),0)*100</f>
        <v>0</v>
      </c>
      <c r="I112" s="137">
        <f t="shared" ref="I112:I124" si="28">+IFERROR(E112/(F19+F50),0)*100</f>
        <v>0</v>
      </c>
    </row>
    <row r="113" spans="1:9">
      <c r="A113" s="18"/>
      <c r="B113" s="2"/>
      <c r="C113" s="2"/>
      <c r="D113" s="2"/>
      <c r="E113" s="2"/>
      <c r="F113" s="137">
        <f t="shared" si="25"/>
        <v>0</v>
      </c>
      <c r="G113" s="137">
        <f t="shared" si="26"/>
        <v>0</v>
      </c>
      <c r="H113" s="137">
        <f t="shared" si="27"/>
        <v>0</v>
      </c>
      <c r="I113" s="137">
        <f t="shared" si="28"/>
        <v>0</v>
      </c>
    </row>
    <row r="114" spans="1:9">
      <c r="A114" s="18"/>
      <c r="B114" s="2"/>
      <c r="C114" s="2"/>
      <c r="D114" s="2"/>
      <c r="E114" s="2"/>
      <c r="F114" s="137">
        <f t="shared" si="25"/>
        <v>0</v>
      </c>
      <c r="G114" s="137">
        <f t="shared" si="26"/>
        <v>0</v>
      </c>
      <c r="H114" s="137">
        <f t="shared" si="27"/>
        <v>0</v>
      </c>
      <c r="I114" s="137">
        <f t="shared" si="28"/>
        <v>0</v>
      </c>
    </row>
    <row r="115" spans="1:9">
      <c r="A115" s="18"/>
      <c r="B115" s="2"/>
      <c r="C115" s="2"/>
      <c r="D115" s="2"/>
      <c r="E115" s="2"/>
      <c r="F115" s="137">
        <f t="shared" si="25"/>
        <v>0</v>
      </c>
      <c r="G115" s="137">
        <f t="shared" si="26"/>
        <v>0</v>
      </c>
      <c r="H115" s="137">
        <f t="shared" si="27"/>
        <v>0</v>
      </c>
      <c r="I115" s="137">
        <f t="shared" si="28"/>
        <v>0</v>
      </c>
    </row>
    <row r="116" spans="1:9">
      <c r="A116" s="18"/>
      <c r="B116" s="2"/>
      <c r="C116" s="2"/>
      <c r="D116" s="2"/>
      <c r="E116" s="2"/>
      <c r="F116" s="137">
        <f t="shared" si="25"/>
        <v>0</v>
      </c>
      <c r="G116" s="137">
        <f t="shared" si="26"/>
        <v>0</v>
      </c>
      <c r="H116" s="137">
        <f t="shared" si="27"/>
        <v>0</v>
      </c>
      <c r="I116" s="137">
        <f t="shared" si="28"/>
        <v>0</v>
      </c>
    </row>
    <row r="117" spans="1:9">
      <c r="A117" s="18"/>
      <c r="B117" s="2"/>
      <c r="C117" s="2"/>
      <c r="D117" s="2"/>
      <c r="E117" s="2"/>
      <c r="F117" s="137">
        <f t="shared" si="25"/>
        <v>0</v>
      </c>
      <c r="G117" s="137">
        <f t="shared" si="26"/>
        <v>0</v>
      </c>
      <c r="H117" s="137">
        <f t="shared" si="27"/>
        <v>0</v>
      </c>
      <c r="I117" s="137">
        <f t="shared" si="28"/>
        <v>0</v>
      </c>
    </row>
    <row r="118" spans="1:9">
      <c r="A118" s="18"/>
      <c r="B118" s="2"/>
      <c r="C118" s="2"/>
      <c r="D118" s="2"/>
      <c r="E118" s="2"/>
      <c r="F118" s="137">
        <f t="shared" si="25"/>
        <v>0</v>
      </c>
      <c r="G118" s="137">
        <f t="shared" si="26"/>
        <v>0</v>
      </c>
      <c r="H118" s="137">
        <f t="shared" si="27"/>
        <v>0</v>
      </c>
      <c r="I118" s="137">
        <f t="shared" si="28"/>
        <v>0</v>
      </c>
    </row>
    <row r="119" spans="1:9">
      <c r="A119" s="18"/>
      <c r="B119" s="2"/>
      <c r="C119" s="2"/>
      <c r="D119" s="2"/>
      <c r="E119" s="2"/>
      <c r="F119" s="137">
        <f t="shared" si="25"/>
        <v>0</v>
      </c>
      <c r="G119" s="137">
        <f t="shared" si="26"/>
        <v>0</v>
      </c>
      <c r="H119" s="137">
        <f t="shared" si="27"/>
        <v>0</v>
      </c>
      <c r="I119" s="137">
        <f t="shared" si="28"/>
        <v>0</v>
      </c>
    </row>
    <row r="120" spans="1:9">
      <c r="A120" s="18"/>
      <c r="B120" s="2"/>
      <c r="C120" s="2"/>
      <c r="D120" s="2"/>
      <c r="E120" s="2"/>
      <c r="F120" s="137">
        <f t="shared" si="25"/>
        <v>0</v>
      </c>
      <c r="G120" s="137">
        <f t="shared" si="26"/>
        <v>0</v>
      </c>
      <c r="H120" s="137">
        <f t="shared" si="27"/>
        <v>0</v>
      </c>
      <c r="I120" s="137">
        <f t="shared" si="28"/>
        <v>0</v>
      </c>
    </row>
    <row r="121" spans="1:9">
      <c r="A121" s="18"/>
      <c r="B121" s="2"/>
      <c r="C121" s="2"/>
      <c r="D121" s="2"/>
      <c r="E121" s="2"/>
      <c r="F121" s="137">
        <f t="shared" si="25"/>
        <v>0</v>
      </c>
      <c r="G121" s="137">
        <f t="shared" si="26"/>
        <v>0</v>
      </c>
      <c r="H121" s="137">
        <f t="shared" si="27"/>
        <v>0</v>
      </c>
      <c r="I121" s="137">
        <f t="shared" si="28"/>
        <v>0</v>
      </c>
    </row>
    <row r="122" spans="1:9">
      <c r="A122" s="18"/>
      <c r="B122" s="2"/>
      <c r="C122" s="2"/>
      <c r="D122" s="2"/>
      <c r="E122" s="2"/>
      <c r="F122" s="137">
        <f t="shared" si="25"/>
        <v>0</v>
      </c>
      <c r="G122" s="137">
        <f t="shared" si="26"/>
        <v>0</v>
      </c>
      <c r="H122" s="137">
        <f t="shared" si="27"/>
        <v>0</v>
      </c>
      <c r="I122" s="137">
        <f t="shared" si="28"/>
        <v>0</v>
      </c>
    </row>
    <row r="123" spans="1:9">
      <c r="A123" s="40"/>
      <c r="B123" s="2"/>
      <c r="C123" s="2"/>
      <c r="D123" s="2"/>
      <c r="E123" s="2"/>
      <c r="F123" s="137">
        <f t="shared" si="25"/>
        <v>0</v>
      </c>
      <c r="G123" s="137">
        <f t="shared" si="26"/>
        <v>0</v>
      </c>
      <c r="H123" s="137">
        <f t="shared" si="27"/>
        <v>0</v>
      </c>
      <c r="I123" s="137">
        <f t="shared" si="28"/>
        <v>0</v>
      </c>
    </row>
    <row r="124" spans="1:9">
      <c r="A124" s="133" t="s">
        <v>54</v>
      </c>
      <c r="B124" s="50">
        <f>SUM(B97:B123)</f>
        <v>24</v>
      </c>
      <c r="C124" s="50">
        <f>SUM(C97:C123)</f>
        <v>0</v>
      </c>
      <c r="D124" s="50">
        <f>SUM(D97:D123)</f>
        <v>24</v>
      </c>
      <c r="E124" s="50">
        <f>SUM(E97:E123)</f>
        <v>20</v>
      </c>
      <c r="F124" s="137">
        <f t="shared" si="25"/>
        <v>3.9800995024875623</v>
      </c>
      <c r="G124" s="137">
        <f t="shared" si="26"/>
        <v>0</v>
      </c>
      <c r="H124" s="137">
        <f t="shared" si="27"/>
        <v>3.9800995024875623</v>
      </c>
      <c r="I124" s="137">
        <f t="shared" si="28"/>
        <v>4.2918454935622314</v>
      </c>
    </row>
    <row r="125" spans="1:9">
      <c r="A125" s="22"/>
      <c r="B125" s="7"/>
      <c r="C125" s="7"/>
      <c r="D125" s="7"/>
      <c r="I125" s="7"/>
    </row>
    <row r="126" spans="1:9">
      <c r="A126" s="22"/>
      <c r="B126" s="7"/>
      <c r="C126" s="7"/>
      <c r="D126" s="7"/>
      <c r="E126" s="7"/>
    </row>
    <row r="127" spans="1:9">
      <c r="A127" s="22"/>
      <c r="B127" s="7"/>
      <c r="C127" s="7"/>
      <c r="D127" s="7"/>
      <c r="E127" s="7"/>
    </row>
    <row r="128" spans="1:9">
      <c r="A128" s="22"/>
      <c r="B128" s="7"/>
      <c r="C128" s="7"/>
      <c r="D128" s="7"/>
      <c r="E128" s="7"/>
    </row>
    <row r="129" spans="1:5">
      <c r="A129" s="22"/>
      <c r="B129" s="7"/>
      <c r="C129" s="7"/>
      <c r="D129" s="7"/>
      <c r="E129" s="7"/>
    </row>
    <row r="130" spans="1:5">
      <c r="A130" s="22"/>
      <c r="B130" s="7"/>
      <c r="C130" s="7"/>
      <c r="D130" s="7"/>
      <c r="E130" s="7"/>
    </row>
    <row r="131" spans="1:5">
      <c r="A131" s="10"/>
      <c r="B131" s="7"/>
      <c r="C131" s="7"/>
      <c r="D131" s="7"/>
      <c r="E131" s="7"/>
    </row>
    <row r="132" spans="1:5">
      <c r="A132" s="22"/>
      <c r="B132" s="7"/>
      <c r="C132" s="7"/>
      <c r="D132" s="7"/>
      <c r="E132" s="7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view="pageBreakPreview" zoomScale="70" zoomScaleNormal="100" zoomScaleSheetLayoutView="70" workbookViewId="0">
      <selection activeCell="A98" sqref="A98"/>
    </sheetView>
  </sheetViews>
  <sheetFormatPr defaultRowHeight="15.6"/>
  <cols>
    <col min="1" max="1" width="24.09765625" customWidth="1"/>
    <col min="2" max="10" width="10.59765625" customWidth="1"/>
  </cols>
  <sheetData>
    <row r="1" spans="1:12" ht="31.5" customHeight="1">
      <c r="A1" s="421" t="s">
        <v>107</v>
      </c>
      <c r="B1" s="421"/>
      <c r="C1" s="421"/>
      <c r="D1" s="421"/>
      <c r="E1" s="421"/>
      <c r="F1" s="421"/>
      <c r="G1" s="421"/>
      <c r="H1" s="421"/>
      <c r="I1" s="421"/>
      <c r="J1" s="421"/>
      <c r="K1" s="181"/>
    </row>
    <row r="2" spans="1:12" ht="16.2" thickBot="1">
      <c r="A2" s="414" t="s">
        <v>52</v>
      </c>
      <c r="B2" s="414"/>
      <c r="C2" s="414"/>
      <c r="D2" s="414"/>
      <c r="E2" s="414"/>
      <c r="F2" s="414"/>
      <c r="G2" s="414"/>
      <c r="H2" s="414"/>
      <c r="I2" s="414"/>
      <c r="J2" s="414"/>
      <c r="K2" s="15"/>
      <c r="L2" s="7"/>
    </row>
    <row r="3" spans="1:12" ht="31.8" thickBot="1">
      <c r="A3" s="77" t="s">
        <v>89</v>
      </c>
      <c r="B3" s="78" t="s">
        <v>90</v>
      </c>
      <c r="C3" s="78" t="s">
        <v>91</v>
      </c>
      <c r="D3" s="79" t="s">
        <v>92</v>
      </c>
      <c r="E3" s="79" t="s">
        <v>93</v>
      </c>
      <c r="F3" s="79" t="s">
        <v>94</v>
      </c>
      <c r="G3" s="93" t="s">
        <v>95</v>
      </c>
      <c r="H3" s="93" t="s">
        <v>96</v>
      </c>
      <c r="I3" s="93" t="s">
        <v>97</v>
      </c>
      <c r="J3" s="94" t="s">
        <v>98</v>
      </c>
      <c r="K3" s="15"/>
      <c r="L3" s="7"/>
    </row>
    <row r="4" spans="1:12" ht="31.2">
      <c r="A4" s="75" t="s">
        <v>302</v>
      </c>
      <c r="B4" s="76">
        <v>5</v>
      </c>
      <c r="C4" s="76">
        <v>0</v>
      </c>
      <c r="D4" s="76">
        <v>0</v>
      </c>
      <c r="E4" s="76">
        <v>0</v>
      </c>
      <c r="F4" s="76">
        <v>0</v>
      </c>
      <c r="G4" s="134">
        <f>IFERROR(C4/B4,0)</f>
        <v>0</v>
      </c>
      <c r="H4" s="134">
        <f>IFERROR(E4/D4,0)</f>
        <v>0</v>
      </c>
      <c r="I4" s="134">
        <f>IFERROR(F4/E4,0)</f>
        <v>0</v>
      </c>
      <c r="J4" s="134">
        <f>IFERROR(F4/B4,0)</f>
        <v>0</v>
      </c>
      <c r="K4" s="15"/>
      <c r="L4" s="7"/>
    </row>
    <row r="5" spans="1:12">
      <c r="A5" s="18"/>
      <c r="B5" s="2"/>
      <c r="C5" s="2"/>
      <c r="D5" s="2"/>
      <c r="E5" s="2"/>
      <c r="F5" s="2"/>
      <c r="G5" s="135">
        <f t="shared" ref="G5:G22" si="0">IFERROR(C5/B5,0)</f>
        <v>0</v>
      </c>
      <c r="H5" s="135">
        <f t="shared" ref="H5:H22" si="1">IFERROR(E5/D5,0)</f>
        <v>0</v>
      </c>
      <c r="I5" s="135">
        <f t="shared" ref="I5:I22" si="2">IFERROR(F5/E5,0)</f>
        <v>0</v>
      </c>
      <c r="J5" s="135">
        <f t="shared" ref="J5:J22" si="3">IFERROR(F5/B5,0)</f>
        <v>0</v>
      </c>
      <c r="K5" s="15"/>
      <c r="L5" s="7"/>
    </row>
    <row r="6" spans="1:12">
      <c r="A6" s="18"/>
      <c r="B6" s="2"/>
      <c r="C6" s="2"/>
      <c r="D6" s="2"/>
      <c r="E6" s="2"/>
      <c r="F6" s="2"/>
      <c r="G6" s="135">
        <f t="shared" si="0"/>
        <v>0</v>
      </c>
      <c r="H6" s="135">
        <f t="shared" si="1"/>
        <v>0</v>
      </c>
      <c r="I6" s="135">
        <f t="shared" si="2"/>
        <v>0</v>
      </c>
      <c r="J6" s="135">
        <f t="shared" si="3"/>
        <v>0</v>
      </c>
      <c r="K6" s="15"/>
      <c r="L6" s="7"/>
    </row>
    <row r="7" spans="1:12">
      <c r="A7" s="18"/>
      <c r="B7" s="2"/>
      <c r="C7" s="2"/>
      <c r="D7" s="2"/>
      <c r="E7" s="2"/>
      <c r="F7" s="2"/>
      <c r="G7" s="135">
        <f t="shared" si="0"/>
        <v>0</v>
      </c>
      <c r="H7" s="135">
        <f t="shared" si="1"/>
        <v>0</v>
      </c>
      <c r="I7" s="135">
        <f t="shared" si="2"/>
        <v>0</v>
      </c>
      <c r="J7" s="135">
        <f t="shared" si="3"/>
        <v>0</v>
      </c>
      <c r="K7" s="15"/>
      <c r="L7" s="7"/>
    </row>
    <row r="8" spans="1:12">
      <c r="A8" s="18"/>
      <c r="B8" s="2"/>
      <c r="C8" s="2"/>
      <c r="D8" s="2"/>
      <c r="E8" s="2"/>
      <c r="F8" s="2"/>
      <c r="G8" s="135">
        <f t="shared" si="0"/>
        <v>0</v>
      </c>
      <c r="H8" s="135">
        <f t="shared" si="1"/>
        <v>0</v>
      </c>
      <c r="I8" s="135">
        <f t="shared" si="2"/>
        <v>0</v>
      </c>
      <c r="J8" s="135">
        <f t="shared" si="3"/>
        <v>0</v>
      </c>
      <c r="K8" s="15"/>
      <c r="L8" s="7"/>
    </row>
    <row r="9" spans="1:12">
      <c r="A9" s="18"/>
      <c r="B9" s="2"/>
      <c r="C9" s="2"/>
      <c r="D9" s="2"/>
      <c r="E9" s="2"/>
      <c r="F9" s="2"/>
      <c r="G9" s="135">
        <f t="shared" si="0"/>
        <v>0</v>
      </c>
      <c r="H9" s="135">
        <f t="shared" si="1"/>
        <v>0</v>
      </c>
      <c r="I9" s="135">
        <f t="shared" si="2"/>
        <v>0</v>
      </c>
      <c r="J9" s="135">
        <f t="shared" si="3"/>
        <v>0</v>
      </c>
      <c r="K9" s="15"/>
      <c r="L9" s="7"/>
    </row>
    <row r="10" spans="1:12">
      <c r="A10" s="18"/>
      <c r="B10" s="2"/>
      <c r="C10" s="2"/>
      <c r="D10" s="2"/>
      <c r="E10" s="2"/>
      <c r="F10" s="2"/>
      <c r="G10" s="135">
        <f t="shared" si="0"/>
        <v>0</v>
      </c>
      <c r="H10" s="135">
        <f t="shared" si="1"/>
        <v>0</v>
      </c>
      <c r="I10" s="135">
        <f t="shared" si="2"/>
        <v>0</v>
      </c>
      <c r="J10" s="135">
        <f t="shared" si="3"/>
        <v>0</v>
      </c>
      <c r="K10" s="15"/>
      <c r="L10" s="7"/>
    </row>
    <row r="11" spans="1:12">
      <c r="A11" s="18"/>
      <c r="B11" s="2"/>
      <c r="C11" s="2"/>
      <c r="D11" s="2"/>
      <c r="E11" s="2"/>
      <c r="F11" s="2"/>
      <c r="G11" s="135">
        <f t="shared" si="0"/>
        <v>0</v>
      </c>
      <c r="H11" s="135">
        <f t="shared" si="1"/>
        <v>0</v>
      </c>
      <c r="I11" s="135">
        <f t="shared" si="2"/>
        <v>0</v>
      </c>
      <c r="J11" s="135">
        <f t="shared" si="3"/>
        <v>0</v>
      </c>
      <c r="K11" s="15"/>
      <c r="L11" s="7"/>
    </row>
    <row r="12" spans="1:12">
      <c r="A12" s="18"/>
      <c r="B12" s="52"/>
      <c r="C12" s="52"/>
      <c r="D12" s="52"/>
      <c r="E12" s="52"/>
      <c r="F12" s="52"/>
      <c r="G12" s="135">
        <f t="shared" si="0"/>
        <v>0</v>
      </c>
      <c r="H12" s="135">
        <f t="shared" si="1"/>
        <v>0</v>
      </c>
      <c r="I12" s="135">
        <f t="shared" si="2"/>
        <v>0</v>
      </c>
      <c r="J12" s="135">
        <f t="shared" si="3"/>
        <v>0</v>
      </c>
      <c r="K12" s="15"/>
      <c r="L12" s="7"/>
    </row>
    <row r="13" spans="1:12">
      <c r="A13" s="18"/>
      <c r="B13" s="40"/>
      <c r="C13" s="40"/>
      <c r="D13" s="52"/>
      <c r="E13" s="52"/>
      <c r="F13" s="52"/>
      <c r="G13" s="135">
        <f t="shared" si="0"/>
        <v>0</v>
      </c>
      <c r="H13" s="135">
        <f t="shared" si="1"/>
        <v>0</v>
      </c>
      <c r="I13" s="135">
        <f t="shared" si="2"/>
        <v>0</v>
      </c>
      <c r="J13" s="135">
        <f t="shared" si="3"/>
        <v>0</v>
      </c>
      <c r="K13" s="15"/>
      <c r="L13" s="7"/>
    </row>
    <row r="14" spans="1:12">
      <c r="A14" s="18"/>
      <c r="B14" s="2"/>
      <c r="C14" s="2"/>
      <c r="D14" s="2"/>
      <c r="E14" s="2"/>
      <c r="F14" s="2"/>
      <c r="G14" s="135">
        <f t="shared" si="0"/>
        <v>0</v>
      </c>
      <c r="H14" s="135">
        <f t="shared" si="1"/>
        <v>0</v>
      </c>
      <c r="I14" s="135">
        <f t="shared" si="2"/>
        <v>0</v>
      </c>
      <c r="J14" s="135">
        <f t="shared" si="3"/>
        <v>0</v>
      </c>
      <c r="K14" s="15"/>
      <c r="L14" s="7"/>
    </row>
    <row r="15" spans="1:12">
      <c r="A15" s="18"/>
      <c r="B15" s="2"/>
      <c r="C15" s="2"/>
      <c r="D15" s="2"/>
      <c r="E15" s="2"/>
      <c r="F15" s="2"/>
      <c r="G15" s="135">
        <f t="shared" si="0"/>
        <v>0</v>
      </c>
      <c r="H15" s="135">
        <f t="shared" si="1"/>
        <v>0</v>
      </c>
      <c r="I15" s="135">
        <f t="shared" si="2"/>
        <v>0</v>
      </c>
      <c r="J15" s="135">
        <f t="shared" si="3"/>
        <v>0</v>
      </c>
      <c r="K15" s="15"/>
      <c r="L15" s="7"/>
    </row>
    <row r="16" spans="1:12">
      <c r="A16" s="18"/>
      <c r="B16" s="2"/>
      <c r="C16" s="2"/>
      <c r="D16" s="2"/>
      <c r="E16" s="2"/>
      <c r="F16" s="2"/>
      <c r="G16" s="135">
        <f t="shared" si="0"/>
        <v>0</v>
      </c>
      <c r="H16" s="135">
        <f t="shared" si="1"/>
        <v>0</v>
      </c>
      <c r="I16" s="135">
        <f t="shared" si="2"/>
        <v>0</v>
      </c>
      <c r="J16" s="135">
        <f t="shared" si="3"/>
        <v>0</v>
      </c>
      <c r="K16" s="15"/>
      <c r="L16" s="7"/>
    </row>
    <row r="17" spans="1:12">
      <c r="A17" s="18"/>
      <c r="B17" s="2"/>
      <c r="C17" s="2"/>
      <c r="D17" s="2"/>
      <c r="E17" s="2"/>
      <c r="F17" s="2"/>
      <c r="G17" s="135">
        <f t="shared" si="0"/>
        <v>0</v>
      </c>
      <c r="H17" s="135">
        <f t="shared" si="1"/>
        <v>0</v>
      </c>
      <c r="I17" s="135">
        <f t="shared" si="2"/>
        <v>0</v>
      </c>
      <c r="J17" s="135">
        <f t="shared" si="3"/>
        <v>0</v>
      </c>
      <c r="K17" s="15"/>
      <c r="L17" s="7"/>
    </row>
    <row r="18" spans="1:12">
      <c r="A18" s="18"/>
      <c r="B18" s="2"/>
      <c r="C18" s="2"/>
      <c r="D18" s="2"/>
      <c r="E18" s="2"/>
      <c r="F18" s="2"/>
      <c r="G18" s="135">
        <f t="shared" si="0"/>
        <v>0</v>
      </c>
      <c r="H18" s="135">
        <f t="shared" si="1"/>
        <v>0</v>
      </c>
      <c r="I18" s="135">
        <f t="shared" si="2"/>
        <v>0</v>
      </c>
      <c r="J18" s="135">
        <f t="shared" si="3"/>
        <v>0</v>
      </c>
      <c r="K18" s="15"/>
      <c r="L18" s="7"/>
    </row>
    <row r="19" spans="1:12">
      <c r="A19" s="18"/>
      <c r="B19" s="2"/>
      <c r="C19" s="2"/>
      <c r="D19" s="2"/>
      <c r="E19" s="2"/>
      <c r="F19" s="2"/>
      <c r="G19" s="135">
        <f t="shared" si="0"/>
        <v>0</v>
      </c>
      <c r="H19" s="135">
        <f t="shared" si="1"/>
        <v>0</v>
      </c>
      <c r="I19" s="135">
        <f t="shared" si="2"/>
        <v>0</v>
      </c>
      <c r="J19" s="135">
        <f t="shared" si="3"/>
        <v>0</v>
      </c>
      <c r="K19" s="15"/>
      <c r="L19" s="7"/>
    </row>
    <row r="20" spans="1:12">
      <c r="A20" s="18"/>
      <c r="B20" s="2"/>
      <c r="C20" s="2"/>
      <c r="D20" s="2"/>
      <c r="E20" s="2"/>
      <c r="F20" s="2"/>
      <c r="G20" s="135">
        <f t="shared" si="0"/>
        <v>0</v>
      </c>
      <c r="H20" s="135">
        <f t="shared" si="1"/>
        <v>0</v>
      </c>
      <c r="I20" s="135">
        <f t="shared" si="2"/>
        <v>0</v>
      </c>
      <c r="J20" s="135">
        <f t="shared" si="3"/>
        <v>0</v>
      </c>
      <c r="K20" s="41"/>
      <c r="L20" s="7"/>
    </row>
    <row r="21" spans="1:12">
      <c r="A21" s="18"/>
      <c r="B21" s="2"/>
      <c r="C21" s="2"/>
      <c r="D21" s="2"/>
      <c r="E21" s="2"/>
      <c r="F21" s="2"/>
      <c r="G21" s="135">
        <f t="shared" si="0"/>
        <v>0</v>
      </c>
      <c r="H21" s="135">
        <f t="shared" si="1"/>
        <v>0</v>
      </c>
      <c r="I21" s="135">
        <f t="shared" si="2"/>
        <v>0</v>
      </c>
      <c r="J21" s="135">
        <f t="shared" si="3"/>
        <v>0</v>
      </c>
      <c r="K21" s="15"/>
      <c r="L21" s="7"/>
    </row>
    <row r="22" spans="1:12">
      <c r="A22" s="18"/>
      <c r="B22" s="2"/>
      <c r="C22" s="2"/>
      <c r="D22" s="2"/>
      <c r="E22" s="2"/>
      <c r="F22" s="2"/>
      <c r="G22" s="135">
        <f t="shared" si="0"/>
        <v>0</v>
      </c>
      <c r="H22" s="135">
        <f t="shared" si="1"/>
        <v>0</v>
      </c>
      <c r="I22" s="135">
        <f t="shared" si="2"/>
        <v>0</v>
      </c>
      <c r="J22" s="135">
        <f t="shared" si="3"/>
        <v>0</v>
      </c>
      <c r="K22" s="15"/>
      <c r="L22" s="7"/>
    </row>
    <row r="23" spans="1:12">
      <c r="A23" s="18"/>
      <c r="B23" s="2"/>
      <c r="C23" s="2"/>
      <c r="D23" s="2"/>
      <c r="E23" s="2"/>
      <c r="F23" s="2"/>
      <c r="G23" s="135">
        <f t="shared" ref="G23:G31" si="4">IFERROR(C23/B23,0)</f>
        <v>0</v>
      </c>
      <c r="H23" s="135">
        <f t="shared" ref="H23:H31" si="5">IFERROR(E23/D23,0)</f>
        <v>0</v>
      </c>
      <c r="I23" s="135">
        <f t="shared" ref="I23:I31" si="6">IFERROR(F23/E23,0)</f>
        <v>0</v>
      </c>
      <c r="J23" s="135">
        <f t="shared" ref="J23:J31" si="7">IFERROR(F23/B23,0)</f>
        <v>0</v>
      </c>
      <c r="K23" s="15"/>
      <c r="L23" s="7"/>
    </row>
    <row r="24" spans="1:12">
      <c r="A24" s="18"/>
      <c r="B24" s="2"/>
      <c r="C24" s="2"/>
      <c r="D24" s="2"/>
      <c r="E24" s="2"/>
      <c r="F24" s="2"/>
      <c r="G24" s="135">
        <f t="shared" si="4"/>
        <v>0</v>
      </c>
      <c r="H24" s="135">
        <f t="shared" si="5"/>
        <v>0</v>
      </c>
      <c r="I24" s="135">
        <f t="shared" si="6"/>
        <v>0</v>
      </c>
      <c r="J24" s="135">
        <f t="shared" si="7"/>
        <v>0</v>
      </c>
      <c r="K24" s="15"/>
      <c r="L24" s="7"/>
    </row>
    <row r="25" spans="1:12">
      <c r="A25" s="18"/>
      <c r="B25" s="2"/>
      <c r="C25" s="2"/>
      <c r="D25" s="2"/>
      <c r="E25" s="2"/>
      <c r="F25" s="2"/>
      <c r="G25" s="135">
        <f t="shared" si="4"/>
        <v>0</v>
      </c>
      <c r="H25" s="135">
        <f t="shared" si="5"/>
        <v>0</v>
      </c>
      <c r="I25" s="135">
        <f t="shared" si="6"/>
        <v>0</v>
      </c>
      <c r="J25" s="135">
        <f t="shared" si="7"/>
        <v>0</v>
      </c>
      <c r="K25" s="15"/>
      <c r="L25" s="7"/>
    </row>
    <row r="26" spans="1:12">
      <c r="A26" s="18"/>
      <c r="B26" s="2"/>
      <c r="C26" s="2"/>
      <c r="D26" s="2"/>
      <c r="E26" s="2"/>
      <c r="F26" s="2"/>
      <c r="G26" s="135">
        <f t="shared" si="4"/>
        <v>0</v>
      </c>
      <c r="H26" s="135">
        <f t="shared" si="5"/>
        <v>0</v>
      </c>
      <c r="I26" s="135">
        <f t="shared" si="6"/>
        <v>0</v>
      </c>
      <c r="J26" s="135">
        <f t="shared" si="7"/>
        <v>0</v>
      </c>
      <c r="K26" s="15"/>
      <c r="L26" s="7"/>
    </row>
    <row r="27" spans="1:12">
      <c r="A27" s="18"/>
      <c r="B27" s="2"/>
      <c r="C27" s="2"/>
      <c r="D27" s="2"/>
      <c r="E27" s="2"/>
      <c r="F27" s="2"/>
      <c r="G27" s="135">
        <f t="shared" si="4"/>
        <v>0</v>
      </c>
      <c r="H27" s="135">
        <f t="shared" si="5"/>
        <v>0</v>
      </c>
      <c r="I27" s="135">
        <f t="shared" si="6"/>
        <v>0</v>
      </c>
      <c r="J27" s="135">
        <f t="shared" si="7"/>
        <v>0</v>
      </c>
      <c r="K27" s="15"/>
      <c r="L27" s="7"/>
    </row>
    <row r="28" spans="1:12">
      <c r="A28" s="18"/>
      <c r="B28" s="2"/>
      <c r="C28" s="2"/>
      <c r="D28" s="2"/>
      <c r="E28" s="2"/>
      <c r="F28" s="2"/>
      <c r="G28" s="135">
        <f t="shared" si="4"/>
        <v>0</v>
      </c>
      <c r="H28" s="135">
        <f t="shared" si="5"/>
        <v>0</v>
      </c>
      <c r="I28" s="135">
        <f t="shared" si="6"/>
        <v>0</v>
      </c>
      <c r="J28" s="135">
        <f t="shared" si="7"/>
        <v>0</v>
      </c>
      <c r="K28" s="15"/>
      <c r="L28" s="7"/>
    </row>
    <row r="29" spans="1:12">
      <c r="A29" s="18"/>
      <c r="B29" s="2"/>
      <c r="C29" s="2"/>
      <c r="D29" s="2"/>
      <c r="E29" s="2"/>
      <c r="F29" s="2"/>
      <c r="G29" s="135">
        <f t="shared" si="4"/>
        <v>0</v>
      </c>
      <c r="H29" s="135">
        <f t="shared" si="5"/>
        <v>0</v>
      </c>
      <c r="I29" s="135">
        <f t="shared" si="6"/>
        <v>0</v>
      </c>
      <c r="J29" s="135">
        <f t="shared" si="7"/>
        <v>0</v>
      </c>
      <c r="K29" s="15"/>
      <c r="L29" s="7"/>
    </row>
    <row r="30" spans="1:12">
      <c r="A30" s="40"/>
      <c r="B30" s="52"/>
      <c r="C30" s="52"/>
      <c r="D30" s="52"/>
      <c r="E30" s="52"/>
      <c r="F30" s="52"/>
      <c r="G30" s="135">
        <f t="shared" si="4"/>
        <v>0</v>
      </c>
      <c r="H30" s="135">
        <f t="shared" si="5"/>
        <v>0</v>
      </c>
      <c r="I30" s="135">
        <f t="shared" si="6"/>
        <v>0</v>
      </c>
      <c r="J30" s="135">
        <f t="shared" si="7"/>
        <v>0</v>
      </c>
      <c r="K30" s="15"/>
      <c r="L30" s="7"/>
    </row>
    <row r="31" spans="1:12">
      <c r="A31" s="132" t="s">
        <v>54</v>
      </c>
      <c r="B31" s="50">
        <f>SUM(B4:B30)</f>
        <v>5</v>
      </c>
      <c r="C31" s="50">
        <f>SUM(C4:C30)</f>
        <v>0</v>
      </c>
      <c r="D31" s="50">
        <f>SUM(D4:D30)</f>
        <v>0</v>
      </c>
      <c r="E31" s="50">
        <f>SUM(E4:E30)</f>
        <v>0</v>
      </c>
      <c r="F31" s="50">
        <f>SUM(F4:F30)</f>
        <v>0</v>
      </c>
      <c r="G31" s="135">
        <f t="shared" si="4"/>
        <v>0</v>
      </c>
      <c r="H31" s="135">
        <f t="shared" si="5"/>
        <v>0</v>
      </c>
      <c r="I31" s="135">
        <f t="shared" si="6"/>
        <v>0</v>
      </c>
      <c r="J31" s="135">
        <f t="shared" si="7"/>
        <v>0</v>
      </c>
      <c r="K31" s="15"/>
      <c r="L31" s="7"/>
    </row>
    <row r="32" spans="1:12">
      <c r="A32" s="41"/>
      <c r="B32" s="7"/>
      <c r="C32" s="7"/>
      <c r="D32" s="7"/>
      <c r="E32" s="7"/>
      <c r="F32" s="7"/>
      <c r="G32" s="7"/>
      <c r="H32" s="7"/>
      <c r="I32" s="7"/>
      <c r="J32" s="7"/>
      <c r="K32" s="15"/>
      <c r="L32" s="7"/>
    </row>
    <row r="33" spans="1:12" ht="16.2" thickBot="1">
      <c r="A33" s="414" t="s">
        <v>53</v>
      </c>
      <c r="B33" s="414"/>
      <c r="C33" s="414"/>
      <c r="D33" s="414"/>
      <c r="E33" s="414"/>
      <c r="F33" s="414"/>
      <c r="G33" s="414"/>
      <c r="H33" s="414"/>
      <c r="I33" s="414"/>
      <c r="J33" s="414"/>
      <c r="K33" s="15"/>
      <c r="L33" s="7"/>
    </row>
    <row r="34" spans="1:12" ht="31.8" thickBot="1">
      <c r="A34" s="77" t="s">
        <v>89</v>
      </c>
      <c r="B34" s="78" t="s">
        <v>90</v>
      </c>
      <c r="C34" s="78" t="s">
        <v>91</v>
      </c>
      <c r="D34" s="79" t="s">
        <v>92</v>
      </c>
      <c r="E34" s="79" t="s">
        <v>93</v>
      </c>
      <c r="F34" s="79" t="s">
        <v>94</v>
      </c>
      <c r="G34" s="93" t="s">
        <v>95</v>
      </c>
      <c r="H34" s="93" t="s">
        <v>96</v>
      </c>
      <c r="I34" s="93" t="s">
        <v>97</v>
      </c>
      <c r="J34" s="94" t="s">
        <v>98</v>
      </c>
      <c r="K34" s="15"/>
      <c r="L34" s="7"/>
    </row>
    <row r="35" spans="1:12" ht="31.2">
      <c r="A35" s="75" t="s">
        <v>302</v>
      </c>
      <c r="B35" s="72">
        <v>15</v>
      </c>
      <c r="C35" s="72">
        <v>21</v>
      </c>
      <c r="D35" s="72">
        <v>21</v>
      </c>
      <c r="E35" s="72">
        <v>21</v>
      </c>
      <c r="F35" s="72">
        <v>20</v>
      </c>
      <c r="G35" s="134">
        <f>IFERROR(C35/B35,0)</f>
        <v>1.4</v>
      </c>
      <c r="H35" s="134">
        <f>IFERROR(E35/D35,0)</f>
        <v>1</v>
      </c>
      <c r="I35" s="134">
        <f>IFERROR(F35/E35,0)</f>
        <v>0.95238095238095233</v>
      </c>
      <c r="J35" s="134">
        <f>IFERROR(F35/B35,0)</f>
        <v>1.3333333333333333</v>
      </c>
      <c r="K35" s="15"/>
      <c r="L35" s="7"/>
    </row>
    <row r="36" spans="1:12" ht="20.25" customHeight="1">
      <c r="A36" s="18"/>
      <c r="B36" s="2"/>
      <c r="C36" s="2"/>
      <c r="D36" s="2"/>
      <c r="E36" s="2"/>
      <c r="F36" s="2"/>
      <c r="G36" s="135">
        <f t="shared" ref="G36:G46" si="8">IFERROR(C36/B36,0)</f>
        <v>0</v>
      </c>
      <c r="H36" s="135">
        <f t="shared" ref="H36:H46" si="9">IFERROR(E36/D36,0)</f>
        <v>0</v>
      </c>
      <c r="I36" s="135">
        <f t="shared" ref="I36:I46" si="10">IFERROR(F36/E36,0)</f>
        <v>0</v>
      </c>
      <c r="J36" s="135">
        <f t="shared" ref="J36:J46" si="11">IFERROR(F36/B36,0)</f>
        <v>0</v>
      </c>
      <c r="K36" s="15"/>
      <c r="L36" s="7"/>
    </row>
    <row r="37" spans="1:12">
      <c r="A37" s="18"/>
      <c r="B37" s="2"/>
      <c r="C37" s="2"/>
      <c r="D37" s="2"/>
      <c r="E37" s="2"/>
      <c r="F37" s="2"/>
      <c r="G37" s="135">
        <f t="shared" si="8"/>
        <v>0</v>
      </c>
      <c r="H37" s="135">
        <f t="shared" si="9"/>
        <v>0</v>
      </c>
      <c r="I37" s="135">
        <f t="shared" si="10"/>
        <v>0</v>
      </c>
      <c r="J37" s="135">
        <f t="shared" si="11"/>
        <v>0</v>
      </c>
      <c r="K37" s="15"/>
      <c r="L37" s="7"/>
    </row>
    <row r="38" spans="1:12">
      <c r="A38" s="18"/>
      <c r="B38" s="2"/>
      <c r="C38" s="2"/>
      <c r="D38" s="2"/>
      <c r="E38" s="2"/>
      <c r="F38" s="2"/>
      <c r="G38" s="135">
        <f t="shared" si="8"/>
        <v>0</v>
      </c>
      <c r="H38" s="135">
        <f t="shared" si="9"/>
        <v>0</v>
      </c>
      <c r="I38" s="135">
        <f t="shared" si="10"/>
        <v>0</v>
      </c>
      <c r="J38" s="135">
        <f t="shared" si="11"/>
        <v>0</v>
      </c>
      <c r="K38" s="11"/>
    </row>
    <row r="39" spans="1:12" ht="19.5" customHeight="1">
      <c r="A39" s="18"/>
      <c r="B39" s="2"/>
      <c r="C39" s="2"/>
      <c r="D39" s="2"/>
      <c r="E39" s="2"/>
      <c r="F39" s="2"/>
      <c r="G39" s="135">
        <f t="shared" si="8"/>
        <v>0</v>
      </c>
      <c r="H39" s="135">
        <f t="shared" si="9"/>
        <v>0</v>
      </c>
      <c r="I39" s="135">
        <f t="shared" si="10"/>
        <v>0</v>
      </c>
      <c r="J39" s="135">
        <f t="shared" si="11"/>
        <v>0</v>
      </c>
      <c r="K39" s="11"/>
    </row>
    <row r="40" spans="1:12" ht="20.25" customHeight="1">
      <c r="A40" s="18"/>
      <c r="B40" s="2"/>
      <c r="C40" s="2"/>
      <c r="D40" s="2"/>
      <c r="E40" s="2"/>
      <c r="F40" s="2"/>
      <c r="G40" s="135">
        <f t="shared" si="8"/>
        <v>0</v>
      </c>
      <c r="H40" s="135">
        <f t="shared" si="9"/>
        <v>0</v>
      </c>
      <c r="I40" s="135">
        <f t="shared" si="10"/>
        <v>0</v>
      </c>
      <c r="J40" s="135">
        <f t="shared" si="11"/>
        <v>0</v>
      </c>
      <c r="K40" s="11"/>
    </row>
    <row r="41" spans="1:12" ht="19.5" customHeight="1">
      <c r="A41" s="18"/>
      <c r="B41" s="2"/>
      <c r="C41" s="2"/>
      <c r="D41" s="2"/>
      <c r="E41" s="2"/>
      <c r="F41" s="2"/>
      <c r="G41" s="135">
        <f t="shared" si="8"/>
        <v>0</v>
      </c>
      <c r="H41" s="135">
        <f t="shared" si="9"/>
        <v>0</v>
      </c>
      <c r="I41" s="135">
        <f t="shared" si="10"/>
        <v>0</v>
      </c>
      <c r="J41" s="135">
        <f t="shared" si="11"/>
        <v>0</v>
      </c>
      <c r="K41" s="11"/>
    </row>
    <row r="42" spans="1:12" ht="18.75" customHeight="1">
      <c r="A42" s="18"/>
      <c r="B42" s="2"/>
      <c r="C42" s="2"/>
      <c r="D42" s="2"/>
      <c r="E42" s="2"/>
      <c r="F42" s="2"/>
      <c r="G42" s="135">
        <f t="shared" si="8"/>
        <v>0</v>
      </c>
      <c r="H42" s="135">
        <f t="shared" si="9"/>
        <v>0</v>
      </c>
      <c r="I42" s="135">
        <f t="shared" si="10"/>
        <v>0</v>
      </c>
      <c r="J42" s="135">
        <f t="shared" si="11"/>
        <v>0</v>
      </c>
      <c r="K42" s="11"/>
    </row>
    <row r="43" spans="1:12" ht="21.75" customHeight="1">
      <c r="A43" s="18"/>
      <c r="B43" s="52"/>
      <c r="C43" s="52"/>
      <c r="D43" s="52"/>
      <c r="E43" s="52"/>
      <c r="F43" s="52"/>
      <c r="G43" s="135">
        <f t="shared" si="8"/>
        <v>0</v>
      </c>
      <c r="H43" s="135">
        <f t="shared" si="9"/>
        <v>0</v>
      </c>
      <c r="I43" s="135">
        <f t="shared" si="10"/>
        <v>0</v>
      </c>
      <c r="J43" s="135">
        <f t="shared" si="11"/>
        <v>0</v>
      </c>
      <c r="K43" s="11"/>
    </row>
    <row r="44" spans="1:12">
      <c r="A44" s="18"/>
      <c r="B44" s="40"/>
      <c r="C44" s="40"/>
      <c r="D44" s="52"/>
      <c r="E44" s="52"/>
      <c r="F44" s="52"/>
      <c r="G44" s="135">
        <f t="shared" si="8"/>
        <v>0</v>
      </c>
      <c r="H44" s="135">
        <f t="shared" si="9"/>
        <v>0</v>
      </c>
      <c r="I44" s="135">
        <f t="shared" si="10"/>
        <v>0</v>
      </c>
      <c r="J44" s="135">
        <f t="shared" si="11"/>
        <v>0</v>
      </c>
      <c r="K44" s="11"/>
    </row>
    <row r="45" spans="1:12">
      <c r="A45" s="18"/>
      <c r="B45" s="2"/>
      <c r="C45" s="2"/>
      <c r="D45" s="2"/>
      <c r="E45" s="2"/>
      <c r="F45" s="2"/>
      <c r="G45" s="135">
        <f t="shared" si="8"/>
        <v>0</v>
      </c>
      <c r="H45" s="135">
        <f t="shared" si="9"/>
        <v>0</v>
      </c>
      <c r="I45" s="135">
        <f t="shared" si="10"/>
        <v>0</v>
      </c>
      <c r="J45" s="135">
        <f t="shared" si="11"/>
        <v>0</v>
      </c>
      <c r="K45" s="11"/>
    </row>
    <row r="46" spans="1:12">
      <c r="A46" s="18"/>
      <c r="B46" s="2"/>
      <c r="C46" s="2"/>
      <c r="D46" s="2"/>
      <c r="E46" s="2"/>
      <c r="F46" s="2"/>
      <c r="G46" s="135">
        <f t="shared" si="8"/>
        <v>0</v>
      </c>
      <c r="H46" s="135">
        <f t="shared" si="9"/>
        <v>0</v>
      </c>
      <c r="I46" s="135">
        <f t="shared" si="10"/>
        <v>0</v>
      </c>
      <c r="J46" s="135">
        <f t="shared" si="11"/>
        <v>0</v>
      </c>
      <c r="K46" s="11"/>
    </row>
    <row r="47" spans="1:12">
      <c r="A47" s="18"/>
      <c r="B47" s="2"/>
      <c r="C47" s="2"/>
      <c r="D47" s="2"/>
      <c r="E47" s="2"/>
      <c r="F47" s="2"/>
      <c r="G47" s="135">
        <f t="shared" ref="G47:G62" si="12">IFERROR(C47/B47,0)</f>
        <v>0</v>
      </c>
      <c r="H47" s="135">
        <f t="shared" ref="H47:H62" si="13">IFERROR(E47/D47,0)</f>
        <v>0</v>
      </c>
      <c r="I47" s="135">
        <f t="shared" ref="I47:I62" si="14">IFERROR(F47/E47,0)</f>
        <v>0</v>
      </c>
      <c r="J47" s="135">
        <f t="shared" ref="J47:J62" si="15">IFERROR(F47/B47,0)</f>
        <v>0</v>
      </c>
      <c r="K47" s="11"/>
    </row>
    <row r="48" spans="1:12">
      <c r="A48" s="18"/>
      <c r="B48" s="2"/>
      <c r="C48" s="2"/>
      <c r="D48" s="2"/>
      <c r="E48" s="2"/>
      <c r="F48" s="2"/>
      <c r="G48" s="135">
        <f t="shared" si="12"/>
        <v>0</v>
      </c>
      <c r="H48" s="135">
        <f t="shared" si="13"/>
        <v>0</v>
      </c>
      <c r="I48" s="135">
        <f t="shared" si="14"/>
        <v>0</v>
      </c>
      <c r="J48" s="135">
        <f t="shared" si="15"/>
        <v>0</v>
      </c>
      <c r="K48" s="11"/>
    </row>
    <row r="49" spans="1:11">
      <c r="A49" s="18"/>
      <c r="B49" s="2"/>
      <c r="C49" s="2"/>
      <c r="D49" s="2"/>
      <c r="E49" s="2"/>
      <c r="F49" s="2"/>
      <c r="G49" s="135">
        <f t="shared" si="12"/>
        <v>0</v>
      </c>
      <c r="H49" s="135">
        <f t="shared" si="13"/>
        <v>0</v>
      </c>
      <c r="I49" s="135">
        <f t="shared" si="14"/>
        <v>0</v>
      </c>
      <c r="J49" s="135">
        <f t="shared" si="15"/>
        <v>0</v>
      </c>
      <c r="K49" s="11"/>
    </row>
    <row r="50" spans="1:11">
      <c r="A50" s="18"/>
      <c r="B50" s="2"/>
      <c r="C50" s="2"/>
      <c r="D50" s="2"/>
      <c r="E50" s="2"/>
      <c r="F50" s="2"/>
      <c r="G50" s="135">
        <f t="shared" si="12"/>
        <v>0</v>
      </c>
      <c r="H50" s="135">
        <f t="shared" si="13"/>
        <v>0</v>
      </c>
      <c r="I50" s="135">
        <f t="shared" si="14"/>
        <v>0</v>
      </c>
      <c r="J50" s="135">
        <f t="shared" si="15"/>
        <v>0</v>
      </c>
      <c r="K50" s="11"/>
    </row>
    <row r="51" spans="1:11">
      <c r="A51" s="18"/>
      <c r="B51" s="2"/>
      <c r="C51" s="2"/>
      <c r="D51" s="2"/>
      <c r="E51" s="2"/>
      <c r="F51" s="2"/>
      <c r="G51" s="135">
        <f t="shared" si="12"/>
        <v>0</v>
      </c>
      <c r="H51" s="135">
        <f t="shared" si="13"/>
        <v>0</v>
      </c>
      <c r="I51" s="135">
        <f t="shared" si="14"/>
        <v>0</v>
      </c>
      <c r="J51" s="135">
        <f t="shared" si="15"/>
        <v>0</v>
      </c>
      <c r="K51" s="11"/>
    </row>
    <row r="52" spans="1:11">
      <c r="A52" s="18"/>
      <c r="B52" s="2"/>
      <c r="C52" s="2"/>
      <c r="D52" s="2"/>
      <c r="E52" s="2"/>
      <c r="F52" s="2"/>
      <c r="G52" s="135">
        <f t="shared" si="12"/>
        <v>0</v>
      </c>
      <c r="H52" s="135">
        <f t="shared" si="13"/>
        <v>0</v>
      </c>
      <c r="I52" s="135">
        <f t="shared" si="14"/>
        <v>0</v>
      </c>
      <c r="J52" s="135">
        <f t="shared" si="15"/>
        <v>0</v>
      </c>
      <c r="K52" s="11"/>
    </row>
    <row r="53" spans="1:11">
      <c r="A53" s="18"/>
      <c r="B53" s="2"/>
      <c r="C53" s="2"/>
      <c r="D53" s="2"/>
      <c r="E53" s="2"/>
      <c r="F53" s="2"/>
      <c r="G53" s="135">
        <f t="shared" si="12"/>
        <v>0</v>
      </c>
      <c r="H53" s="135">
        <f t="shared" si="13"/>
        <v>0</v>
      </c>
      <c r="I53" s="135">
        <f t="shared" si="14"/>
        <v>0</v>
      </c>
      <c r="J53" s="135">
        <f t="shared" si="15"/>
        <v>0</v>
      </c>
      <c r="K53" s="11"/>
    </row>
    <row r="54" spans="1:11" ht="20.25" customHeight="1">
      <c r="A54" s="18"/>
      <c r="B54" s="2"/>
      <c r="C54" s="2"/>
      <c r="D54" s="2"/>
      <c r="E54" s="2"/>
      <c r="F54" s="2"/>
      <c r="G54" s="135">
        <f t="shared" si="12"/>
        <v>0</v>
      </c>
      <c r="H54" s="135">
        <f t="shared" si="13"/>
        <v>0</v>
      </c>
      <c r="I54" s="135">
        <f t="shared" si="14"/>
        <v>0</v>
      </c>
      <c r="J54" s="135">
        <f t="shared" si="15"/>
        <v>0</v>
      </c>
      <c r="K54" s="11"/>
    </row>
    <row r="55" spans="1:11">
      <c r="A55" s="18"/>
      <c r="B55" s="2"/>
      <c r="C55" s="2"/>
      <c r="D55" s="2"/>
      <c r="E55" s="2"/>
      <c r="F55" s="2"/>
      <c r="G55" s="135">
        <f t="shared" si="12"/>
        <v>0</v>
      </c>
      <c r="H55" s="135">
        <f t="shared" si="13"/>
        <v>0</v>
      </c>
      <c r="I55" s="135">
        <f t="shared" si="14"/>
        <v>0</v>
      </c>
      <c r="J55" s="135">
        <f t="shared" si="15"/>
        <v>0</v>
      </c>
      <c r="K55" s="11"/>
    </row>
    <row r="56" spans="1:11" ht="20.25" customHeight="1">
      <c r="A56" s="18"/>
      <c r="B56" s="2"/>
      <c r="C56" s="2"/>
      <c r="D56" s="2"/>
      <c r="E56" s="2"/>
      <c r="F56" s="2"/>
      <c r="G56" s="135">
        <f t="shared" si="12"/>
        <v>0</v>
      </c>
      <c r="H56" s="135">
        <f t="shared" si="13"/>
        <v>0</v>
      </c>
      <c r="I56" s="135">
        <f t="shared" si="14"/>
        <v>0</v>
      </c>
      <c r="J56" s="135">
        <f t="shared" si="15"/>
        <v>0</v>
      </c>
      <c r="K56" s="11"/>
    </row>
    <row r="57" spans="1:11" ht="18" customHeight="1">
      <c r="A57" s="18"/>
      <c r="B57" s="2"/>
      <c r="C57" s="2"/>
      <c r="D57" s="2"/>
      <c r="E57" s="2"/>
      <c r="F57" s="2"/>
      <c r="G57" s="135">
        <f t="shared" si="12"/>
        <v>0</v>
      </c>
      <c r="H57" s="135">
        <f t="shared" si="13"/>
        <v>0</v>
      </c>
      <c r="I57" s="135">
        <f t="shared" si="14"/>
        <v>0</v>
      </c>
      <c r="J57" s="135">
        <f t="shared" si="15"/>
        <v>0</v>
      </c>
      <c r="K57" s="11"/>
    </row>
    <row r="58" spans="1:11" ht="17.25" customHeight="1">
      <c r="A58" s="18"/>
      <c r="B58" s="2"/>
      <c r="C58" s="2"/>
      <c r="D58" s="2"/>
      <c r="E58" s="2"/>
      <c r="F58" s="2"/>
      <c r="G58" s="135">
        <f t="shared" si="12"/>
        <v>0</v>
      </c>
      <c r="H58" s="135">
        <f t="shared" si="13"/>
        <v>0</v>
      </c>
      <c r="I58" s="135">
        <f t="shared" si="14"/>
        <v>0</v>
      </c>
      <c r="J58" s="135">
        <f t="shared" si="15"/>
        <v>0</v>
      </c>
      <c r="K58" s="11"/>
    </row>
    <row r="59" spans="1:11" ht="18" customHeight="1">
      <c r="A59" s="18"/>
      <c r="B59" s="2"/>
      <c r="C59" s="2"/>
      <c r="D59" s="2"/>
      <c r="E59" s="2"/>
      <c r="F59" s="2"/>
      <c r="G59" s="135">
        <f t="shared" si="12"/>
        <v>0</v>
      </c>
      <c r="H59" s="135">
        <f t="shared" si="13"/>
        <v>0</v>
      </c>
      <c r="I59" s="135">
        <f t="shared" si="14"/>
        <v>0</v>
      </c>
      <c r="J59" s="135">
        <f t="shared" si="15"/>
        <v>0</v>
      </c>
      <c r="K59" s="11"/>
    </row>
    <row r="60" spans="1:11" ht="18" customHeight="1">
      <c r="A60" s="18"/>
      <c r="B60" s="2"/>
      <c r="C60" s="2"/>
      <c r="D60" s="2"/>
      <c r="E60" s="2"/>
      <c r="F60" s="2"/>
      <c r="G60" s="135">
        <f t="shared" si="12"/>
        <v>0</v>
      </c>
      <c r="H60" s="135">
        <f t="shared" si="13"/>
        <v>0</v>
      </c>
      <c r="I60" s="135">
        <f t="shared" si="14"/>
        <v>0</v>
      </c>
      <c r="J60" s="135">
        <f t="shared" si="15"/>
        <v>0</v>
      </c>
      <c r="K60" s="11"/>
    </row>
    <row r="61" spans="1:11">
      <c r="A61" s="40"/>
      <c r="B61" s="52"/>
      <c r="C61" s="52"/>
      <c r="D61" s="52"/>
      <c r="E61" s="52"/>
      <c r="F61" s="52"/>
      <c r="G61" s="135">
        <f t="shared" si="12"/>
        <v>0</v>
      </c>
      <c r="H61" s="135">
        <f t="shared" si="13"/>
        <v>0</v>
      </c>
      <c r="I61" s="135">
        <f t="shared" si="14"/>
        <v>0</v>
      </c>
      <c r="J61" s="135">
        <f t="shared" si="15"/>
        <v>0</v>
      </c>
      <c r="K61" s="11"/>
    </row>
    <row r="62" spans="1:11">
      <c r="A62" s="132" t="s">
        <v>54</v>
      </c>
      <c r="B62" s="50">
        <f>SUM(B35:B61)</f>
        <v>15</v>
      </c>
      <c r="C62" s="50">
        <f>SUM(C35:C61)</f>
        <v>21</v>
      </c>
      <c r="D62" s="50">
        <f>SUM(D35:D61)</f>
        <v>21</v>
      </c>
      <c r="E62" s="50">
        <f>SUM(E35:E61)</f>
        <v>21</v>
      </c>
      <c r="F62" s="50">
        <f>SUM(F35:F61)</f>
        <v>20</v>
      </c>
      <c r="G62" s="135">
        <f t="shared" si="12"/>
        <v>1.4</v>
      </c>
      <c r="H62" s="135">
        <f t="shared" si="13"/>
        <v>1</v>
      </c>
      <c r="I62" s="135">
        <f t="shared" si="14"/>
        <v>0.95238095238095233</v>
      </c>
      <c r="J62" s="135">
        <f t="shared" si="15"/>
        <v>1.3333333333333333</v>
      </c>
      <c r="K62" s="11"/>
    </row>
    <row r="63" spans="1:11">
      <c r="K63" s="11"/>
    </row>
    <row r="64" spans="1:11" ht="16.2" thickBot="1">
      <c r="A64" s="417" t="s">
        <v>105</v>
      </c>
      <c r="B64" s="418"/>
      <c r="C64" s="418"/>
      <c r="D64" s="418"/>
      <c r="E64" s="419"/>
      <c r="K64" s="11"/>
    </row>
    <row r="65" spans="1:11" ht="63" thickBot="1">
      <c r="A65" s="88" t="s">
        <v>89</v>
      </c>
      <c r="B65" s="89" t="s">
        <v>91</v>
      </c>
      <c r="C65" s="90" t="s">
        <v>92</v>
      </c>
      <c r="D65" s="90" t="s">
        <v>93</v>
      </c>
      <c r="E65" s="90" t="s">
        <v>94</v>
      </c>
      <c r="F65" s="91" t="s">
        <v>100</v>
      </c>
      <c r="G65" s="91" t="s">
        <v>101</v>
      </c>
      <c r="H65" s="91" t="s">
        <v>102</v>
      </c>
      <c r="I65" s="92" t="s">
        <v>103</v>
      </c>
      <c r="K65" s="11"/>
    </row>
    <row r="66" spans="1:11" ht="31.2">
      <c r="A66" s="75" t="s">
        <v>302</v>
      </c>
      <c r="B66" s="72">
        <v>1</v>
      </c>
      <c r="C66" s="72">
        <v>1</v>
      </c>
      <c r="D66" s="72">
        <v>1</v>
      </c>
      <c r="E66" s="72">
        <v>1</v>
      </c>
      <c r="F66" s="136">
        <f>+IFERROR(B66/(C4+C35),0)*100</f>
        <v>4.7619047619047619</v>
      </c>
      <c r="G66" s="136">
        <f>+IFERROR(C66/(D4+D35),0)*100</f>
        <v>4.7619047619047619</v>
      </c>
      <c r="H66" s="136">
        <f>+IFERROR(D66/(E4+E35),0)*100</f>
        <v>4.7619047619047619</v>
      </c>
      <c r="I66" s="136">
        <f>+IFERROR(E66/(F4+F35),0)*100</f>
        <v>5</v>
      </c>
      <c r="K66" s="11"/>
    </row>
    <row r="67" spans="1:11">
      <c r="A67" s="18"/>
      <c r="B67" s="2"/>
      <c r="C67" s="2"/>
      <c r="D67" s="2"/>
      <c r="E67" s="2"/>
      <c r="F67" s="137">
        <f t="shared" ref="F67:F77" si="16">+IFERROR(B67/(C5+C36),0)*100</f>
        <v>0</v>
      </c>
      <c r="G67" s="137">
        <f t="shared" ref="G67:G77" si="17">+IFERROR(C67/(D5+D36),0)*100</f>
        <v>0</v>
      </c>
      <c r="H67" s="137">
        <f t="shared" ref="H67:H78" si="18">+IFERROR(D67/(E5+E36),0)*100</f>
        <v>0</v>
      </c>
      <c r="I67" s="137">
        <f t="shared" ref="I67:I78" si="19">+IFERROR(E67/(F5+F36),0)*100</f>
        <v>0</v>
      </c>
      <c r="K67" s="11"/>
    </row>
    <row r="68" spans="1:11">
      <c r="A68" s="18"/>
      <c r="B68" s="2"/>
      <c r="C68" s="2"/>
      <c r="D68" s="2"/>
      <c r="E68" s="2"/>
      <c r="F68" s="137">
        <f t="shared" si="16"/>
        <v>0</v>
      </c>
      <c r="G68" s="137">
        <f t="shared" si="17"/>
        <v>0</v>
      </c>
      <c r="H68" s="137">
        <f t="shared" si="18"/>
        <v>0</v>
      </c>
      <c r="I68" s="137">
        <f t="shared" si="19"/>
        <v>0</v>
      </c>
      <c r="K68" s="11"/>
    </row>
    <row r="69" spans="1:11">
      <c r="A69" s="18"/>
      <c r="B69" s="2"/>
      <c r="C69" s="2"/>
      <c r="D69" s="2"/>
      <c r="E69" s="2"/>
      <c r="F69" s="137">
        <f t="shared" si="16"/>
        <v>0</v>
      </c>
      <c r="G69" s="137">
        <f t="shared" si="17"/>
        <v>0</v>
      </c>
      <c r="H69" s="137">
        <f t="shared" si="18"/>
        <v>0</v>
      </c>
      <c r="I69" s="137">
        <f t="shared" si="19"/>
        <v>0</v>
      </c>
      <c r="K69" s="11"/>
    </row>
    <row r="70" spans="1:11">
      <c r="A70" s="18"/>
      <c r="B70" s="2"/>
      <c r="C70" s="2"/>
      <c r="D70" s="2"/>
      <c r="E70" s="2"/>
      <c r="F70" s="137">
        <f t="shared" si="16"/>
        <v>0</v>
      </c>
      <c r="G70" s="137">
        <f t="shared" si="17"/>
        <v>0</v>
      </c>
      <c r="H70" s="137">
        <f t="shared" si="18"/>
        <v>0</v>
      </c>
      <c r="I70" s="137">
        <f t="shared" si="19"/>
        <v>0</v>
      </c>
      <c r="K70" s="11"/>
    </row>
    <row r="71" spans="1:11">
      <c r="A71" s="18"/>
      <c r="B71" s="2"/>
      <c r="C71" s="2"/>
      <c r="D71" s="2"/>
      <c r="E71" s="2"/>
      <c r="F71" s="137">
        <f t="shared" si="16"/>
        <v>0</v>
      </c>
      <c r="G71" s="137">
        <f t="shared" si="17"/>
        <v>0</v>
      </c>
      <c r="H71" s="137">
        <f t="shared" si="18"/>
        <v>0</v>
      </c>
      <c r="I71" s="137">
        <f t="shared" si="19"/>
        <v>0</v>
      </c>
      <c r="K71" s="11"/>
    </row>
    <row r="72" spans="1:11">
      <c r="A72" s="18"/>
      <c r="B72" s="2"/>
      <c r="C72" s="2"/>
      <c r="D72" s="2"/>
      <c r="E72" s="2"/>
      <c r="F72" s="137">
        <f t="shared" si="16"/>
        <v>0</v>
      </c>
      <c r="G72" s="137">
        <f t="shared" si="17"/>
        <v>0</v>
      </c>
      <c r="H72" s="137">
        <f t="shared" si="18"/>
        <v>0</v>
      </c>
      <c r="I72" s="137">
        <f t="shared" si="19"/>
        <v>0</v>
      </c>
      <c r="K72" s="11"/>
    </row>
    <row r="73" spans="1:11">
      <c r="A73" s="18"/>
      <c r="B73" s="52"/>
      <c r="C73" s="52"/>
      <c r="D73" s="52"/>
      <c r="E73" s="52"/>
      <c r="F73" s="137">
        <f t="shared" si="16"/>
        <v>0</v>
      </c>
      <c r="G73" s="137">
        <f t="shared" si="17"/>
        <v>0</v>
      </c>
      <c r="H73" s="137">
        <f t="shared" si="18"/>
        <v>0</v>
      </c>
      <c r="I73" s="137">
        <f t="shared" si="19"/>
        <v>0</v>
      </c>
      <c r="K73" s="11"/>
    </row>
    <row r="74" spans="1:11">
      <c r="A74" s="18"/>
      <c r="B74" s="40"/>
      <c r="C74" s="52"/>
      <c r="D74" s="52"/>
      <c r="E74" s="52"/>
      <c r="F74" s="137">
        <f t="shared" si="16"/>
        <v>0</v>
      </c>
      <c r="G74" s="137">
        <f t="shared" si="17"/>
        <v>0</v>
      </c>
      <c r="H74" s="137">
        <f t="shared" si="18"/>
        <v>0</v>
      </c>
      <c r="I74" s="137">
        <f t="shared" si="19"/>
        <v>0</v>
      </c>
      <c r="K74" s="11"/>
    </row>
    <row r="75" spans="1:11">
      <c r="A75" s="18"/>
      <c r="B75" s="2"/>
      <c r="C75" s="2"/>
      <c r="D75" s="2"/>
      <c r="E75" s="2"/>
      <c r="F75" s="137">
        <f t="shared" si="16"/>
        <v>0</v>
      </c>
      <c r="G75" s="137">
        <f t="shared" si="17"/>
        <v>0</v>
      </c>
      <c r="H75" s="137">
        <f t="shared" si="18"/>
        <v>0</v>
      </c>
      <c r="I75" s="137">
        <f t="shared" si="19"/>
        <v>0</v>
      </c>
      <c r="K75" s="11"/>
    </row>
    <row r="76" spans="1:11">
      <c r="A76" s="18"/>
      <c r="B76" s="2"/>
      <c r="C76" s="2"/>
      <c r="D76" s="2"/>
      <c r="E76" s="2"/>
      <c r="F76" s="137">
        <f t="shared" si="16"/>
        <v>0</v>
      </c>
      <c r="G76" s="137">
        <f t="shared" si="17"/>
        <v>0</v>
      </c>
      <c r="H76" s="137">
        <f t="shared" si="18"/>
        <v>0</v>
      </c>
      <c r="I76" s="137">
        <f t="shared" si="19"/>
        <v>0</v>
      </c>
      <c r="K76" s="11"/>
    </row>
    <row r="77" spans="1:11">
      <c r="A77" s="18"/>
      <c r="B77" s="2"/>
      <c r="C77" s="2"/>
      <c r="D77" s="2"/>
      <c r="E77" s="2"/>
      <c r="F77" s="137">
        <f t="shared" si="16"/>
        <v>0</v>
      </c>
      <c r="G77" s="137">
        <f t="shared" si="17"/>
        <v>0</v>
      </c>
      <c r="H77" s="137">
        <f t="shared" si="18"/>
        <v>0</v>
      </c>
      <c r="I77" s="137">
        <f t="shared" si="19"/>
        <v>0</v>
      </c>
      <c r="K77" s="11"/>
    </row>
    <row r="78" spans="1:11">
      <c r="A78" s="18"/>
      <c r="B78" s="2"/>
      <c r="C78" s="2"/>
      <c r="D78" s="2"/>
      <c r="E78" s="2"/>
      <c r="F78" s="137">
        <f t="shared" ref="F78:G89" si="20">+IFERROR(B78/(C16+C47),0)*100</f>
        <v>0</v>
      </c>
      <c r="G78" s="137">
        <f t="shared" si="20"/>
        <v>0</v>
      </c>
      <c r="H78" s="137">
        <f t="shared" si="18"/>
        <v>0</v>
      </c>
      <c r="I78" s="137">
        <f t="shared" si="19"/>
        <v>0</v>
      </c>
      <c r="K78" s="11"/>
    </row>
    <row r="79" spans="1:11">
      <c r="A79" s="18"/>
      <c r="B79" s="2"/>
      <c r="C79" s="2"/>
      <c r="D79" s="2"/>
      <c r="E79" s="2"/>
      <c r="F79" s="137">
        <f t="shared" si="20"/>
        <v>0</v>
      </c>
      <c r="G79" s="137">
        <f t="shared" si="20"/>
        <v>0</v>
      </c>
      <c r="H79" s="137">
        <f t="shared" ref="H79:H93" si="21">+IFERROR(D79/(E17+E48),0)*100</f>
        <v>0</v>
      </c>
      <c r="I79" s="137">
        <f t="shared" ref="I79:I93" si="22">+IFERROR(E79/(F17+F48),0)*100</f>
        <v>0</v>
      </c>
      <c r="K79" s="11"/>
    </row>
    <row r="80" spans="1:11">
      <c r="A80" s="18"/>
      <c r="B80" s="2"/>
      <c r="C80" s="2"/>
      <c r="D80" s="2"/>
      <c r="E80" s="2"/>
      <c r="F80" s="137">
        <f t="shared" si="20"/>
        <v>0</v>
      </c>
      <c r="G80" s="137">
        <f t="shared" si="20"/>
        <v>0</v>
      </c>
      <c r="H80" s="137">
        <f t="shared" si="21"/>
        <v>0</v>
      </c>
      <c r="I80" s="137">
        <f t="shared" si="22"/>
        <v>0</v>
      </c>
      <c r="K80" s="11"/>
    </row>
    <row r="81" spans="1:11">
      <c r="A81" s="18"/>
      <c r="B81" s="2"/>
      <c r="C81" s="2"/>
      <c r="D81" s="2"/>
      <c r="E81" s="2"/>
      <c r="F81" s="137">
        <f t="shared" si="20"/>
        <v>0</v>
      </c>
      <c r="G81" s="137">
        <f t="shared" si="20"/>
        <v>0</v>
      </c>
      <c r="H81" s="137">
        <f t="shared" si="21"/>
        <v>0</v>
      </c>
      <c r="I81" s="137">
        <f t="shared" si="22"/>
        <v>0</v>
      </c>
      <c r="K81" s="11"/>
    </row>
    <row r="82" spans="1:11">
      <c r="A82" s="18"/>
      <c r="B82" s="2"/>
      <c r="C82" s="2"/>
      <c r="D82" s="2"/>
      <c r="E82" s="2"/>
      <c r="F82" s="137">
        <f t="shared" si="20"/>
        <v>0</v>
      </c>
      <c r="G82" s="137">
        <f t="shared" si="20"/>
        <v>0</v>
      </c>
      <c r="H82" s="137">
        <f t="shared" si="21"/>
        <v>0</v>
      </c>
      <c r="I82" s="137">
        <f t="shared" si="22"/>
        <v>0</v>
      </c>
      <c r="K82" s="11"/>
    </row>
    <row r="83" spans="1:11">
      <c r="A83" s="18"/>
      <c r="B83" s="2"/>
      <c r="C83" s="2"/>
      <c r="D83" s="2"/>
      <c r="E83" s="2"/>
      <c r="F83" s="137">
        <f t="shared" si="20"/>
        <v>0</v>
      </c>
      <c r="G83" s="137">
        <f t="shared" si="20"/>
        <v>0</v>
      </c>
      <c r="H83" s="137">
        <f t="shared" si="21"/>
        <v>0</v>
      </c>
      <c r="I83" s="137">
        <f t="shared" si="22"/>
        <v>0</v>
      </c>
      <c r="K83" s="11"/>
    </row>
    <row r="84" spans="1:11">
      <c r="A84" s="18"/>
      <c r="B84" s="2"/>
      <c r="C84" s="2"/>
      <c r="D84" s="2"/>
      <c r="E84" s="2"/>
      <c r="F84" s="137">
        <f t="shared" si="20"/>
        <v>0</v>
      </c>
      <c r="G84" s="137">
        <f t="shared" si="20"/>
        <v>0</v>
      </c>
      <c r="H84" s="137">
        <f t="shared" si="21"/>
        <v>0</v>
      </c>
      <c r="I84" s="137">
        <f t="shared" si="22"/>
        <v>0</v>
      </c>
      <c r="K84" s="11"/>
    </row>
    <row r="85" spans="1:11">
      <c r="A85" s="18"/>
      <c r="B85" s="2"/>
      <c r="C85" s="2"/>
      <c r="D85" s="2"/>
      <c r="E85" s="2"/>
      <c r="F85" s="137">
        <f t="shared" si="20"/>
        <v>0</v>
      </c>
      <c r="G85" s="137">
        <f t="shared" si="20"/>
        <v>0</v>
      </c>
      <c r="H85" s="137">
        <f t="shared" si="21"/>
        <v>0</v>
      </c>
      <c r="I85" s="137">
        <f t="shared" si="22"/>
        <v>0</v>
      </c>
      <c r="K85" s="11"/>
    </row>
    <row r="86" spans="1:11">
      <c r="A86" s="18"/>
      <c r="B86" s="2"/>
      <c r="C86" s="2"/>
      <c r="D86" s="2"/>
      <c r="E86" s="2"/>
      <c r="F86" s="137">
        <f t="shared" si="20"/>
        <v>0</v>
      </c>
      <c r="G86" s="137">
        <f t="shared" si="20"/>
        <v>0</v>
      </c>
      <c r="H86" s="137">
        <f t="shared" si="21"/>
        <v>0</v>
      </c>
      <c r="I86" s="137">
        <f t="shared" si="22"/>
        <v>0</v>
      </c>
      <c r="K86" s="11"/>
    </row>
    <row r="87" spans="1:11">
      <c r="A87" s="18"/>
      <c r="B87" s="2"/>
      <c r="C87" s="2"/>
      <c r="D87" s="2"/>
      <c r="E87" s="2"/>
      <c r="F87" s="137">
        <f t="shared" si="20"/>
        <v>0</v>
      </c>
      <c r="G87" s="137">
        <f t="shared" si="20"/>
        <v>0</v>
      </c>
      <c r="H87" s="137">
        <f t="shared" si="21"/>
        <v>0</v>
      </c>
      <c r="I87" s="137">
        <f t="shared" si="22"/>
        <v>0</v>
      </c>
      <c r="K87" s="11"/>
    </row>
    <row r="88" spans="1:11">
      <c r="A88" s="18"/>
      <c r="B88" s="2"/>
      <c r="C88" s="2"/>
      <c r="D88" s="2"/>
      <c r="E88" s="2"/>
      <c r="F88" s="137">
        <f t="shared" si="20"/>
        <v>0</v>
      </c>
      <c r="G88" s="137">
        <f t="shared" si="20"/>
        <v>0</v>
      </c>
      <c r="H88" s="137">
        <f t="shared" si="21"/>
        <v>0</v>
      </c>
      <c r="I88" s="137">
        <f t="shared" si="22"/>
        <v>0</v>
      </c>
      <c r="K88" s="11"/>
    </row>
    <row r="89" spans="1:11">
      <c r="A89" s="18"/>
      <c r="B89" s="2"/>
      <c r="C89" s="2"/>
      <c r="D89" s="2"/>
      <c r="E89" s="2"/>
      <c r="F89" s="137">
        <f t="shared" si="20"/>
        <v>0</v>
      </c>
      <c r="G89" s="137">
        <f t="shared" si="20"/>
        <v>0</v>
      </c>
      <c r="H89" s="137">
        <f t="shared" si="21"/>
        <v>0</v>
      </c>
      <c r="I89" s="137">
        <f t="shared" si="22"/>
        <v>0</v>
      </c>
      <c r="K89" s="11"/>
    </row>
    <row r="90" spans="1:11">
      <c r="A90" s="18"/>
      <c r="B90" s="2"/>
      <c r="C90" s="2"/>
      <c r="D90" s="2"/>
      <c r="E90" s="2"/>
      <c r="F90" s="137">
        <f t="shared" ref="F90:G93" si="23">+IFERROR(B90/(C28+C59),0)*100</f>
        <v>0</v>
      </c>
      <c r="G90" s="137">
        <f t="shared" si="23"/>
        <v>0</v>
      </c>
      <c r="H90" s="137">
        <f t="shared" si="21"/>
        <v>0</v>
      </c>
      <c r="I90" s="137">
        <f t="shared" si="22"/>
        <v>0</v>
      </c>
      <c r="K90" s="11"/>
    </row>
    <row r="91" spans="1:11">
      <c r="A91" s="18"/>
      <c r="B91" s="2"/>
      <c r="C91" s="2"/>
      <c r="D91" s="2"/>
      <c r="E91" s="2"/>
      <c r="F91" s="137">
        <f t="shared" si="23"/>
        <v>0</v>
      </c>
      <c r="G91" s="137">
        <f t="shared" si="23"/>
        <v>0</v>
      </c>
      <c r="H91" s="137">
        <f t="shared" si="21"/>
        <v>0</v>
      </c>
      <c r="I91" s="137">
        <f t="shared" si="22"/>
        <v>0</v>
      </c>
      <c r="K91" s="11"/>
    </row>
    <row r="92" spans="1:11">
      <c r="A92" s="40"/>
      <c r="B92" s="2"/>
      <c r="C92" s="2"/>
      <c r="D92" s="2"/>
      <c r="E92" s="2"/>
      <c r="F92" s="137">
        <f>+IFERROR(B92/(C30+C61),0)*100</f>
        <v>0</v>
      </c>
      <c r="G92" s="137">
        <f t="shared" si="23"/>
        <v>0</v>
      </c>
      <c r="H92" s="137">
        <f t="shared" si="21"/>
        <v>0</v>
      </c>
      <c r="I92" s="137">
        <f t="shared" si="22"/>
        <v>0</v>
      </c>
      <c r="K92" s="11"/>
    </row>
    <row r="93" spans="1:11">
      <c r="A93" s="132" t="s">
        <v>54</v>
      </c>
      <c r="B93" s="50">
        <f>SUM(B66:B92)</f>
        <v>1</v>
      </c>
      <c r="C93" s="50">
        <f>SUM(C66:C92)</f>
        <v>1</v>
      </c>
      <c r="D93" s="50">
        <f>SUM(D66:D92)</f>
        <v>1</v>
      </c>
      <c r="E93" s="50">
        <f>SUM(E66:E92)</f>
        <v>1</v>
      </c>
      <c r="F93" s="137">
        <f t="shared" si="23"/>
        <v>4.7619047619047619</v>
      </c>
      <c r="G93" s="137">
        <f t="shared" si="23"/>
        <v>4.7619047619047619</v>
      </c>
      <c r="H93" s="137">
        <f t="shared" si="21"/>
        <v>4.7619047619047619</v>
      </c>
      <c r="I93" s="137">
        <f t="shared" si="22"/>
        <v>5</v>
      </c>
      <c r="K93" s="11"/>
    </row>
    <row r="94" spans="1:11">
      <c r="A94" s="7"/>
      <c r="B94" s="7"/>
      <c r="C94" s="7"/>
      <c r="E94" s="7"/>
      <c r="I94" s="35"/>
      <c r="K94" s="11"/>
    </row>
    <row r="95" spans="1:11">
      <c r="A95" s="15"/>
      <c r="B95" s="15"/>
      <c r="C95" s="15"/>
      <c r="D95" s="15"/>
      <c r="E95" s="15"/>
      <c r="K95" s="11"/>
    </row>
    <row r="96" spans="1:11" ht="17.25" customHeight="1" thickBot="1">
      <c r="A96" s="420" t="s">
        <v>106</v>
      </c>
      <c r="B96" s="420"/>
      <c r="C96" s="420"/>
      <c r="D96" s="420"/>
      <c r="E96" s="420"/>
      <c r="F96" s="7"/>
      <c r="G96" s="7"/>
      <c r="H96" s="7"/>
      <c r="I96" s="7"/>
      <c r="K96" s="11"/>
    </row>
    <row r="97" spans="1:11" ht="63" thickBot="1">
      <c r="A97" s="88" t="s">
        <v>89</v>
      </c>
      <c r="B97" s="89" t="s">
        <v>91</v>
      </c>
      <c r="C97" s="90" t="s">
        <v>92</v>
      </c>
      <c r="D97" s="90" t="s">
        <v>93</v>
      </c>
      <c r="E97" s="90" t="s">
        <v>94</v>
      </c>
      <c r="F97" s="91" t="s">
        <v>100</v>
      </c>
      <c r="G97" s="91" t="s">
        <v>101</v>
      </c>
      <c r="H97" s="91" t="s">
        <v>102</v>
      </c>
      <c r="I97" s="92" t="s">
        <v>103</v>
      </c>
      <c r="K97" s="11"/>
    </row>
    <row r="98" spans="1:11" ht="31.2">
      <c r="A98" s="75" t="s">
        <v>302</v>
      </c>
      <c r="B98" s="72">
        <v>6</v>
      </c>
      <c r="C98" s="72">
        <v>6</v>
      </c>
      <c r="D98" s="72">
        <v>6</v>
      </c>
      <c r="E98" s="72">
        <v>6</v>
      </c>
      <c r="F98" s="136">
        <f t="shared" ref="F98:F110" si="24">+IFERROR(B98/(C4+C35),0)*100</f>
        <v>28.571428571428569</v>
      </c>
      <c r="G98" s="136">
        <f t="shared" ref="G98:G110" si="25">+IFERROR(C98/(D4+D35),0)*100</f>
        <v>28.571428571428569</v>
      </c>
      <c r="H98" s="136">
        <f t="shared" ref="H98:H110" si="26">+IFERROR(D98/(E4+E35),0)*100</f>
        <v>28.571428571428569</v>
      </c>
      <c r="I98" s="136">
        <f t="shared" ref="I98:I110" si="27">+IFERROR(E98/(F4+F35),0)*100</f>
        <v>30</v>
      </c>
      <c r="K98" s="11"/>
    </row>
    <row r="99" spans="1:11">
      <c r="A99" s="18"/>
      <c r="B99" s="2"/>
      <c r="C99" s="2"/>
      <c r="D99" s="2"/>
      <c r="E99" s="2"/>
      <c r="F99" s="137">
        <f t="shared" si="24"/>
        <v>0</v>
      </c>
      <c r="G99" s="137">
        <f t="shared" si="25"/>
        <v>0</v>
      </c>
      <c r="H99" s="137">
        <f t="shared" si="26"/>
        <v>0</v>
      </c>
      <c r="I99" s="137">
        <f t="shared" si="27"/>
        <v>0</v>
      </c>
      <c r="K99" s="11"/>
    </row>
    <row r="100" spans="1:11">
      <c r="A100" s="18"/>
      <c r="B100" s="2"/>
      <c r="C100" s="2"/>
      <c r="D100" s="2"/>
      <c r="E100" s="2"/>
      <c r="F100" s="137">
        <f t="shared" si="24"/>
        <v>0</v>
      </c>
      <c r="G100" s="137">
        <f t="shared" si="25"/>
        <v>0</v>
      </c>
      <c r="H100" s="137">
        <f t="shared" si="26"/>
        <v>0</v>
      </c>
      <c r="I100" s="137">
        <f t="shared" si="27"/>
        <v>0</v>
      </c>
      <c r="K100" s="11"/>
    </row>
    <row r="101" spans="1:11">
      <c r="A101" s="18"/>
      <c r="B101" s="2"/>
      <c r="C101" s="2"/>
      <c r="D101" s="2"/>
      <c r="E101" s="2"/>
      <c r="F101" s="137">
        <f t="shared" si="24"/>
        <v>0</v>
      </c>
      <c r="G101" s="137">
        <f t="shared" si="25"/>
        <v>0</v>
      </c>
      <c r="H101" s="137">
        <f t="shared" si="26"/>
        <v>0</v>
      </c>
      <c r="I101" s="137">
        <f t="shared" si="27"/>
        <v>0</v>
      </c>
      <c r="K101" s="11"/>
    </row>
    <row r="102" spans="1:11">
      <c r="A102" s="18"/>
      <c r="B102" s="2"/>
      <c r="C102" s="2"/>
      <c r="D102" s="2"/>
      <c r="E102" s="2"/>
      <c r="F102" s="137">
        <f t="shared" si="24"/>
        <v>0</v>
      </c>
      <c r="G102" s="137">
        <f t="shared" si="25"/>
        <v>0</v>
      </c>
      <c r="H102" s="137">
        <f t="shared" si="26"/>
        <v>0</v>
      </c>
      <c r="I102" s="137">
        <f t="shared" si="27"/>
        <v>0</v>
      </c>
      <c r="K102" s="11"/>
    </row>
    <row r="103" spans="1:11">
      <c r="A103" s="18"/>
      <c r="B103" s="2"/>
      <c r="C103" s="2"/>
      <c r="D103" s="2"/>
      <c r="E103" s="2"/>
      <c r="F103" s="137">
        <f t="shared" si="24"/>
        <v>0</v>
      </c>
      <c r="G103" s="137">
        <f t="shared" si="25"/>
        <v>0</v>
      </c>
      <c r="H103" s="137">
        <f t="shared" si="26"/>
        <v>0</v>
      </c>
      <c r="I103" s="137">
        <f t="shared" si="27"/>
        <v>0</v>
      </c>
      <c r="K103" s="11"/>
    </row>
    <row r="104" spans="1:11">
      <c r="A104" s="18"/>
      <c r="B104" s="2"/>
      <c r="C104" s="2"/>
      <c r="D104" s="2"/>
      <c r="E104" s="2"/>
      <c r="F104" s="137">
        <f t="shared" si="24"/>
        <v>0</v>
      </c>
      <c r="G104" s="137">
        <f t="shared" si="25"/>
        <v>0</v>
      </c>
      <c r="H104" s="137">
        <f t="shared" si="26"/>
        <v>0</v>
      </c>
      <c r="I104" s="137">
        <f t="shared" si="27"/>
        <v>0</v>
      </c>
      <c r="K104" s="11"/>
    </row>
    <row r="105" spans="1:11">
      <c r="A105" s="18"/>
      <c r="B105" s="2"/>
      <c r="C105" s="2"/>
      <c r="D105" s="2"/>
      <c r="E105" s="2"/>
      <c r="F105" s="137">
        <f t="shared" si="24"/>
        <v>0</v>
      </c>
      <c r="G105" s="137">
        <f t="shared" si="25"/>
        <v>0</v>
      </c>
      <c r="H105" s="137">
        <f t="shared" si="26"/>
        <v>0</v>
      </c>
      <c r="I105" s="137">
        <f t="shared" si="27"/>
        <v>0</v>
      </c>
      <c r="K105" s="11"/>
    </row>
    <row r="106" spans="1:11">
      <c r="A106" s="18"/>
      <c r="B106" s="2"/>
      <c r="C106" s="2"/>
      <c r="D106" s="2"/>
      <c r="E106" s="2"/>
      <c r="F106" s="137">
        <f t="shared" si="24"/>
        <v>0</v>
      </c>
      <c r="G106" s="137">
        <f t="shared" si="25"/>
        <v>0</v>
      </c>
      <c r="H106" s="137">
        <f t="shared" si="26"/>
        <v>0</v>
      </c>
      <c r="I106" s="137">
        <f t="shared" si="27"/>
        <v>0</v>
      </c>
      <c r="K106" s="11"/>
    </row>
    <row r="107" spans="1:11">
      <c r="A107" s="18"/>
      <c r="B107" s="2"/>
      <c r="C107" s="2"/>
      <c r="D107" s="2"/>
      <c r="E107" s="2"/>
      <c r="F107" s="137">
        <f t="shared" si="24"/>
        <v>0</v>
      </c>
      <c r="G107" s="137">
        <f t="shared" si="25"/>
        <v>0</v>
      </c>
      <c r="H107" s="137">
        <f t="shared" si="26"/>
        <v>0</v>
      </c>
      <c r="I107" s="137">
        <f t="shared" si="27"/>
        <v>0</v>
      </c>
      <c r="K107" s="11"/>
    </row>
    <row r="108" spans="1:11">
      <c r="A108" s="18"/>
      <c r="B108" s="2"/>
      <c r="C108" s="2"/>
      <c r="D108" s="2"/>
      <c r="E108" s="2"/>
      <c r="F108" s="137">
        <f t="shared" si="24"/>
        <v>0</v>
      </c>
      <c r="G108" s="137">
        <f t="shared" si="25"/>
        <v>0</v>
      </c>
      <c r="H108" s="137">
        <f t="shared" si="26"/>
        <v>0</v>
      </c>
      <c r="I108" s="137">
        <f t="shared" si="27"/>
        <v>0</v>
      </c>
      <c r="K108" s="11"/>
    </row>
    <row r="109" spans="1:11">
      <c r="A109" s="18"/>
      <c r="B109" s="2"/>
      <c r="C109" s="2"/>
      <c r="D109" s="2"/>
      <c r="E109" s="2"/>
      <c r="F109" s="137">
        <f t="shared" si="24"/>
        <v>0</v>
      </c>
      <c r="G109" s="137">
        <f t="shared" si="25"/>
        <v>0</v>
      </c>
      <c r="H109" s="137">
        <f t="shared" si="26"/>
        <v>0</v>
      </c>
      <c r="I109" s="137">
        <f t="shared" si="27"/>
        <v>0</v>
      </c>
      <c r="K109" s="11"/>
    </row>
    <row r="110" spans="1:11">
      <c r="A110" s="18"/>
      <c r="B110" s="2"/>
      <c r="C110" s="2"/>
      <c r="D110" s="2"/>
      <c r="E110" s="2"/>
      <c r="F110" s="137">
        <f t="shared" si="24"/>
        <v>0</v>
      </c>
      <c r="G110" s="137">
        <f t="shared" si="25"/>
        <v>0</v>
      </c>
      <c r="H110" s="137">
        <f t="shared" si="26"/>
        <v>0</v>
      </c>
      <c r="I110" s="137">
        <f t="shared" si="27"/>
        <v>0</v>
      </c>
      <c r="K110" s="11"/>
    </row>
    <row r="111" spans="1:11">
      <c r="A111" s="18"/>
      <c r="B111" s="2"/>
      <c r="C111" s="2"/>
      <c r="D111" s="2"/>
      <c r="E111" s="2"/>
      <c r="F111" s="137">
        <f t="shared" ref="F111:I123" si="28">+IFERROR(B111/(C17+C48),0)*100</f>
        <v>0</v>
      </c>
      <c r="G111" s="137">
        <f t="shared" si="28"/>
        <v>0</v>
      </c>
      <c r="H111" s="137">
        <f t="shared" si="28"/>
        <v>0</v>
      </c>
      <c r="I111" s="137">
        <f t="shared" si="28"/>
        <v>0</v>
      </c>
      <c r="K111" s="11"/>
    </row>
    <row r="112" spans="1:11">
      <c r="A112" s="18"/>
      <c r="B112" s="2"/>
      <c r="C112" s="2"/>
      <c r="D112" s="2"/>
      <c r="E112" s="2"/>
      <c r="F112" s="137">
        <f t="shared" si="28"/>
        <v>0</v>
      </c>
      <c r="G112" s="137">
        <f t="shared" si="28"/>
        <v>0</v>
      </c>
      <c r="H112" s="137">
        <f t="shared" si="28"/>
        <v>0</v>
      </c>
      <c r="I112" s="137">
        <f t="shared" si="28"/>
        <v>0</v>
      </c>
      <c r="K112" s="11"/>
    </row>
    <row r="113" spans="1:11">
      <c r="A113" s="18"/>
      <c r="B113" s="2"/>
      <c r="C113" s="2"/>
      <c r="D113" s="2"/>
      <c r="E113" s="2"/>
      <c r="F113" s="137">
        <f t="shared" si="28"/>
        <v>0</v>
      </c>
      <c r="G113" s="137">
        <f t="shared" si="28"/>
        <v>0</v>
      </c>
      <c r="H113" s="137">
        <f t="shared" si="28"/>
        <v>0</v>
      </c>
      <c r="I113" s="137">
        <f t="shared" si="28"/>
        <v>0</v>
      </c>
      <c r="K113" s="11"/>
    </row>
    <row r="114" spans="1:11">
      <c r="A114" s="18"/>
      <c r="B114" s="2"/>
      <c r="C114" s="2"/>
      <c r="D114" s="2"/>
      <c r="E114" s="2"/>
      <c r="F114" s="137">
        <f t="shared" si="28"/>
        <v>0</v>
      </c>
      <c r="G114" s="137">
        <f t="shared" si="28"/>
        <v>0</v>
      </c>
      <c r="H114" s="137">
        <f t="shared" si="28"/>
        <v>0</v>
      </c>
      <c r="I114" s="137">
        <f t="shared" si="28"/>
        <v>0</v>
      </c>
      <c r="K114" s="11"/>
    </row>
    <row r="115" spans="1:11">
      <c r="A115" s="18"/>
      <c r="B115" s="2"/>
      <c r="C115" s="2"/>
      <c r="D115" s="2"/>
      <c r="E115" s="2"/>
      <c r="F115" s="137">
        <f t="shared" si="28"/>
        <v>0</v>
      </c>
      <c r="G115" s="137">
        <f t="shared" si="28"/>
        <v>0</v>
      </c>
      <c r="H115" s="137">
        <f t="shared" si="28"/>
        <v>0</v>
      </c>
      <c r="I115" s="137">
        <f t="shared" si="28"/>
        <v>0</v>
      </c>
      <c r="K115" s="11"/>
    </row>
    <row r="116" spans="1:11">
      <c r="A116" s="18"/>
      <c r="B116" s="2"/>
      <c r="C116" s="2"/>
      <c r="D116" s="2"/>
      <c r="E116" s="2"/>
      <c r="F116" s="137">
        <f t="shared" si="28"/>
        <v>0</v>
      </c>
      <c r="G116" s="137">
        <f t="shared" si="28"/>
        <v>0</v>
      </c>
      <c r="H116" s="137">
        <f t="shared" si="28"/>
        <v>0</v>
      </c>
      <c r="I116" s="137">
        <f t="shared" si="28"/>
        <v>0</v>
      </c>
      <c r="K116" s="11"/>
    </row>
    <row r="117" spans="1:11">
      <c r="A117" s="18"/>
      <c r="B117" s="2"/>
      <c r="C117" s="2"/>
      <c r="D117" s="2"/>
      <c r="E117" s="2"/>
      <c r="F117" s="137">
        <f t="shared" si="28"/>
        <v>0</v>
      </c>
      <c r="G117" s="137">
        <f t="shared" si="28"/>
        <v>0</v>
      </c>
      <c r="H117" s="137">
        <f t="shared" si="28"/>
        <v>0</v>
      </c>
      <c r="I117" s="137">
        <f t="shared" si="28"/>
        <v>0</v>
      </c>
      <c r="K117" s="11"/>
    </row>
    <row r="118" spans="1:11">
      <c r="A118" s="18"/>
      <c r="B118" s="2"/>
      <c r="C118" s="2"/>
      <c r="D118" s="2"/>
      <c r="E118" s="2"/>
      <c r="F118" s="137">
        <f t="shared" si="28"/>
        <v>0</v>
      </c>
      <c r="G118" s="137">
        <f t="shared" si="28"/>
        <v>0</v>
      </c>
      <c r="H118" s="137">
        <f t="shared" si="28"/>
        <v>0</v>
      </c>
      <c r="I118" s="137">
        <f t="shared" si="28"/>
        <v>0</v>
      </c>
      <c r="K118" s="11"/>
    </row>
    <row r="119" spans="1:11">
      <c r="A119" s="18"/>
      <c r="B119" s="2"/>
      <c r="C119" s="2"/>
      <c r="D119" s="2"/>
      <c r="E119" s="2"/>
      <c r="F119" s="137">
        <f t="shared" si="28"/>
        <v>0</v>
      </c>
      <c r="G119" s="137">
        <f t="shared" si="28"/>
        <v>0</v>
      </c>
      <c r="H119" s="137">
        <f t="shared" si="28"/>
        <v>0</v>
      </c>
      <c r="I119" s="137">
        <f t="shared" si="28"/>
        <v>0</v>
      </c>
      <c r="K119" s="11"/>
    </row>
    <row r="120" spans="1:11">
      <c r="A120" s="18"/>
      <c r="B120" s="2"/>
      <c r="C120" s="2"/>
      <c r="D120" s="2"/>
      <c r="E120" s="2"/>
      <c r="F120" s="137">
        <f t="shared" si="28"/>
        <v>0</v>
      </c>
      <c r="G120" s="137">
        <f t="shared" si="28"/>
        <v>0</v>
      </c>
      <c r="H120" s="137">
        <f t="shared" si="28"/>
        <v>0</v>
      </c>
      <c r="I120" s="137">
        <f t="shared" si="28"/>
        <v>0</v>
      </c>
      <c r="K120" s="11"/>
    </row>
    <row r="121" spans="1:11">
      <c r="A121" s="18"/>
      <c r="B121" s="2"/>
      <c r="C121" s="2"/>
      <c r="D121" s="2"/>
      <c r="E121" s="2"/>
      <c r="F121" s="137">
        <f t="shared" si="28"/>
        <v>0</v>
      </c>
      <c r="G121" s="137">
        <f t="shared" si="28"/>
        <v>0</v>
      </c>
      <c r="H121" s="137">
        <f t="shared" si="28"/>
        <v>0</v>
      </c>
      <c r="I121" s="137">
        <f t="shared" si="28"/>
        <v>0</v>
      </c>
      <c r="K121" s="11"/>
    </row>
    <row r="122" spans="1:11">
      <c r="A122" s="18"/>
      <c r="B122" s="2"/>
      <c r="C122" s="2"/>
      <c r="D122" s="2"/>
      <c r="E122" s="2"/>
      <c r="F122" s="137">
        <f t="shared" si="28"/>
        <v>0</v>
      </c>
      <c r="G122" s="137">
        <f t="shared" si="28"/>
        <v>0</v>
      </c>
      <c r="H122" s="137">
        <f t="shared" si="28"/>
        <v>0</v>
      </c>
      <c r="I122" s="137">
        <f t="shared" si="28"/>
        <v>0</v>
      </c>
      <c r="K122" s="11"/>
    </row>
    <row r="123" spans="1:11">
      <c r="A123" s="18"/>
      <c r="B123" s="2"/>
      <c r="C123" s="2"/>
      <c r="D123" s="2"/>
      <c r="E123" s="2"/>
      <c r="F123" s="137">
        <f t="shared" si="28"/>
        <v>0</v>
      </c>
      <c r="G123" s="137">
        <f t="shared" si="28"/>
        <v>0</v>
      </c>
      <c r="H123" s="137">
        <f t="shared" si="28"/>
        <v>0</v>
      </c>
      <c r="I123" s="137">
        <f t="shared" si="28"/>
        <v>0</v>
      </c>
      <c r="K123" s="11"/>
    </row>
    <row r="124" spans="1:11">
      <c r="A124" s="40"/>
      <c r="B124" s="2"/>
      <c r="C124" s="2"/>
      <c r="D124" s="2"/>
      <c r="E124" s="2"/>
      <c r="F124" s="137">
        <f t="shared" ref="F124:I125" si="29">+IFERROR(B124/(C30+C61),0)*100</f>
        <v>0</v>
      </c>
      <c r="G124" s="137">
        <f t="shared" si="29"/>
        <v>0</v>
      </c>
      <c r="H124" s="137">
        <f t="shared" si="29"/>
        <v>0</v>
      </c>
      <c r="I124" s="137">
        <f t="shared" si="29"/>
        <v>0</v>
      </c>
      <c r="K124" s="11"/>
    </row>
    <row r="125" spans="1:11">
      <c r="A125" s="132" t="s">
        <v>54</v>
      </c>
      <c r="B125" s="50">
        <f>SUM(B98:B124)</f>
        <v>6</v>
      </c>
      <c r="C125" s="50">
        <f>SUM(C98:C124)</f>
        <v>6</v>
      </c>
      <c r="D125" s="50">
        <f>SUM(D98:D124)</f>
        <v>6</v>
      </c>
      <c r="E125" s="50">
        <f>SUM(E98:E124)</f>
        <v>6</v>
      </c>
      <c r="F125" s="137">
        <f t="shared" si="29"/>
        <v>28.571428571428569</v>
      </c>
      <c r="G125" s="137">
        <f t="shared" si="29"/>
        <v>28.571428571428569</v>
      </c>
      <c r="H125" s="137">
        <f t="shared" si="29"/>
        <v>28.571428571428569</v>
      </c>
      <c r="I125" s="137">
        <f t="shared" si="29"/>
        <v>30</v>
      </c>
      <c r="K125" s="11"/>
    </row>
    <row r="126" spans="1:11">
      <c r="A126" s="11"/>
      <c r="B126" s="11"/>
      <c r="C126" s="11"/>
      <c r="D126" s="11"/>
      <c r="F126" s="11"/>
      <c r="G126" s="11"/>
      <c r="H126" s="11"/>
      <c r="I126" s="11"/>
      <c r="J126" s="11"/>
      <c r="K126" s="11"/>
    </row>
    <row r="127" spans="1:1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  <row r="176" spans="1:1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</row>
    <row r="177" spans="1:1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</row>
    <row r="179" spans="1:1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</row>
    <row r="182" spans="1:1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</row>
    <row r="183" spans="1:1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1:1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</row>
    <row r="185" spans="1:1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</row>
    <row r="188" spans="1:1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</row>
    <row r="189" spans="1:1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</row>
    <row r="190" spans="1:1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</row>
    <row r="191" spans="1:1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</row>
    <row r="192" spans="1:1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</row>
    <row r="193" spans="1:1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</row>
    <row r="194" spans="1:1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</row>
    <row r="195" spans="1:1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</row>
    <row r="196" spans="1:1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</row>
    <row r="199" spans="1:1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</row>
    <row r="200" spans="1:1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</row>
    <row r="201" spans="1:1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</row>
    <row r="202" spans="1:1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</row>
    <row r="203" spans="1:1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</row>
    <row r="204" spans="1:1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</row>
    <row r="207" spans="1:1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</row>
    <row r="209" spans="1:1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</row>
    <row r="210" spans="1:1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</row>
    <row r="211" spans="1:1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</row>
    <row r="214" spans="1:1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</row>
    <row r="215" spans="1:1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</row>
    <row r="216" spans="1:1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</row>
    <row r="217" spans="1:1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="70" zoomScaleNormal="100" zoomScaleSheetLayoutView="70" workbookViewId="0">
      <selection activeCell="I11" sqref="I11"/>
    </sheetView>
  </sheetViews>
  <sheetFormatPr defaultRowHeight="15.6"/>
  <cols>
    <col min="1" max="1" width="15.8984375" bestFit="1" customWidth="1"/>
    <col min="2" max="2" width="9.09765625" customWidth="1"/>
    <col min="3" max="5" width="12.59765625" customWidth="1"/>
    <col min="6" max="6" width="15" customWidth="1"/>
    <col min="7" max="7" width="9.5" customWidth="1"/>
    <col min="8" max="8" width="12.59765625" customWidth="1"/>
    <col min="9" max="9" width="10.8984375" customWidth="1"/>
  </cols>
  <sheetData>
    <row r="1" spans="1:11" ht="20.25" customHeight="1" thickBot="1">
      <c r="A1" s="416" t="s">
        <v>108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</row>
    <row r="2" spans="1:11" ht="15.75" customHeight="1">
      <c r="A2" s="424" t="s">
        <v>109</v>
      </c>
      <c r="B2" s="422" t="s">
        <v>110</v>
      </c>
      <c r="C2" s="423"/>
      <c r="D2" s="46"/>
      <c r="E2" s="95"/>
      <c r="F2" s="95"/>
      <c r="G2" s="429" t="s">
        <v>280</v>
      </c>
      <c r="H2" s="422" t="s">
        <v>111</v>
      </c>
      <c r="I2" s="428"/>
      <c r="J2" s="429" t="s">
        <v>112</v>
      </c>
      <c r="K2" s="432" t="s">
        <v>113</v>
      </c>
    </row>
    <row r="3" spans="1:11" ht="15.75" customHeight="1">
      <c r="A3" s="425"/>
      <c r="B3" s="53"/>
      <c r="C3" s="54"/>
      <c r="D3" s="37" t="s">
        <v>114</v>
      </c>
      <c r="E3" s="37"/>
      <c r="F3" s="37"/>
      <c r="G3" s="431"/>
      <c r="H3" s="53"/>
      <c r="I3" s="56"/>
      <c r="J3" s="430"/>
      <c r="K3" s="433"/>
    </row>
    <row r="4" spans="1:11" s="4" customFormat="1" ht="166.5" customHeight="1">
      <c r="A4" s="426"/>
      <c r="B4" s="149" t="s">
        <v>115</v>
      </c>
      <c r="C4" s="311" t="s">
        <v>116</v>
      </c>
      <c r="D4" s="149" t="s">
        <v>117</v>
      </c>
      <c r="E4" s="149" t="s">
        <v>118</v>
      </c>
      <c r="F4" s="316" t="s">
        <v>119</v>
      </c>
      <c r="G4" s="435"/>
      <c r="H4" s="149" t="s">
        <v>120</v>
      </c>
      <c r="I4" s="149" t="s">
        <v>121</v>
      </c>
      <c r="J4" s="431"/>
      <c r="K4" s="434"/>
    </row>
    <row r="5" spans="1:11">
      <c r="A5" s="317" t="s">
        <v>52</v>
      </c>
      <c r="B5" s="52">
        <v>1</v>
      </c>
      <c r="C5" s="2">
        <v>1037</v>
      </c>
      <c r="D5" s="2"/>
      <c r="E5" s="2">
        <v>7</v>
      </c>
      <c r="F5" s="2"/>
      <c r="G5" s="2">
        <v>101</v>
      </c>
      <c r="H5" s="2"/>
      <c r="I5" s="2"/>
      <c r="J5" s="2"/>
      <c r="K5" s="186"/>
    </row>
    <row r="6" spans="1:11">
      <c r="A6" s="318"/>
      <c r="B6" s="52">
        <v>2</v>
      </c>
      <c r="C6" s="2">
        <v>662</v>
      </c>
      <c r="D6" s="2"/>
      <c r="E6" s="2"/>
      <c r="F6" s="2"/>
      <c r="G6" s="2">
        <v>149</v>
      </c>
      <c r="H6" s="2"/>
      <c r="I6" s="2"/>
      <c r="J6" s="2"/>
      <c r="K6" s="186"/>
    </row>
    <row r="7" spans="1:11">
      <c r="A7" s="318"/>
      <c r="B7" s="52" t="s">
        <v>59</v>
      </c>
      <c r="C7" s="2"/>
      <c r="D7" s="2"/>
      <c r="E7" s="2"/>
      <c r="F7" s="2"/>
      <c r="G7" s="2"/>
      <c r="H7" s="2"/>
      <c r="I7" s="2"/>
      <c r="J7" s="2"/>
      <c r="K7" s="186"/>
    </row>
    <row r="8" spans="1:11">
      <c r="A8" s="318"/>
      <c r="B8" s="52">
        <v>3</v>
      </c>
      <c r="C8" s="2"/>
      <c r="D8" s="2"/>
      <c r="E8" s="2"/>
      <c r="F8" s="2"/>
      <c r="G8" s="2"/>
      <c r="H8" s="2"/>
      <c r="I8" s="2"/>
      <c r="J8" s="2"/>
      <c r="K8" s="186"/>
    </row>
    <row r="9" spans="1:11">
      <c r="A9" s="319" t="s">
        <v>122</v>
      </c>
      <c r="B9" s="132"/>
      <c r="C9" s="50">
        <f>+SUM(C5:C8)</f>
        <v>1699</v>
      </c>
      <c r="D9" s="50">
        <f t="shared" ref="D9:K9" si="0">+SUM(D5:D8)</f>
        <v>0</v>
      </c>
      <c r="E9" s="50">
        <f t="shared" si="0"/>
        <v>7</v>
      </c>
      <c r="F9" s="50">
        <f>+SUM(F5:F8)</f>
        <v>0</v>
      </c>
      <c r="G9" s="50">
        <f t="shared" si="0"/>
        <v>250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240">
        <f t="shared" si="0"/>
        <v>0</v>
      </c>
    </row>
    <row r="10" spans="1:11">
      <c r="A10" s="318" t="s">
        <v>53</v>
      </c>
      <c r="B10" s="52">
        <v>1</v>
      </c>
      <c r="C10" s="2"/>
      <c r="D10" s="2">
        <v>352</v>
      </c>
      <c r="E10" s="2"/>
      <c r="F10" s="2"/>
      <c r="G10" s="2">
        <v>163</v>
      </c>
      <c r="H10" s="2"/>
      <c r="I10" s="2"/>
      <c r="J10" s="2"/>
      <c r="K10" s="186"/>
    </row>
    <row r="11" spans="1:11">
      <c r="A11" s="318"/>
      <c r="B11" s="52">
        <v>2</v>
      </c>
      <c r="C11" s="2"/>
      <c r="D11" s="2">
        <v>269</v>
      </c>
      <c r="E11" s="2">
        <v>2</v>
      </c>
      <c r="F11" s="2"/>
      <c r="G11" s="2">
        <v>58</v>
      </c>
      <c r="H11" s="2"/>
      <c r="I11" s="2"/>
      <c r="J11" s="2"/>
      <c r="K11" s="186"/>
    </row>
    <row r="12" spans="1:11">
      <c r="A12" s="318"/>
      <c r="B12" s="52" t="s">
        <v>59</v>
      </c>
      <c r="C12" s="2"/>
      <c r="D12" s="2"/>
      <c r="E12" s="2"/>
      <c r="F12" s="2"/>
      <c r="G12" s="2"/>
      <c r="H12" s="2"/>
      <c r="I12" s="2"/>
      <c r="J12" s="2"/>
      <c r="K12" s="186"/>
    </row>
    <row r="13" spans="1:11">
      <c r="A13" s="318"/>
      <c r="B13" s="52">
        <v>3</v>
      </c>
      <c r="C13" s="2"/>
      <c r="D13" s="2"/>
      <c r="E13" s="2"/>
      <c r="F13" s="2"/>
      <c r="G13" s="2"/>
      <c r="H13" s="2"/>
      <c r="I13" s="2"/>
      <c r="J13" s="2"/>
      <c r="K13" s="186"/>
    </row>
    <row r="14" spans="1:11">
      <c r="A14" s="320" t="s">
        <v>123</v>
      </c>
      <c r="B14" s="139"/>
      <c r="C14" s="140">
        <f t="shared" ref="C14:K14" si="1">+SUM(C10:C13)</f>
        <v>0</v>
      </c>
      <c r="D14" s="140">
        <f t="shared" si="1"/>
        <v>621</v>
      </c>
      <c r="E14" s="140">
        <f t="shared" si="1"/>
        <v>2</v>
      </c>
      <c r="F14" s="140">
        <f t="shared" ref="F14" si="2">+SUM(F10:F13)</f>
        <v>0</v>
      </c>
      <c r="G14" s="140">
        <f t="shared" si="1"/>
        <v>221</v>
      </c>
      <c r="H14" s="140">
        <f t="shared" si="1"/>
        <v>0</v>
      </c>
      <c r="I14" s="140">
        <f t="shared" si="1"/>
        <v>0</v>
      </c>
      <c r="J14" s="140">
        <f t="shared" si="1"/>
        <v>0</v>
      </c>
      <c r="K14" s="247">
        <f t="shared" si="1"/>
        <v>0</v>
      </c>
    </row>
    <row r="15" spans="1:11">
      <c r="A15" s="250" t="s">
        <v>124</v>
      </c>
      <c r="B15" s="132">
        <v>1</v>
      </c>
      <c r="C15" s="50">
        <f>+C5+C10</f>
        <v>1037</v>
      </c>
      <c r="D15" s="50">
        <f t="shared" ref="D15:K15" si="3">+D5+D10</f>
        <v>352</v>
      </c>
      <c r="E15" s="50">
        <f t="shared" si="3"/>
        <v>7</v>
      </c>
      <c r="F15" s="50">
        <f t="shared" ref="F15" si="4">+F5+F10</f>
        <v>0</v>
      </c>
      <c r="G15" s="50">
        <f t="shared" si="3"/>
        <v>264</v>
      </c>
      <c r="H15" s="50">
        <f t="shared" si="3"/>
        <v>0</v>
      </c>
      <c r="I15" s="50">
        <f t="shared" si="3"/>
        <v>0</v>
      </c>
      <c r="J15" s="50">
        <f t="shared" si="3"/>
        <v>0</v>
      </c>
      <c r="K15" s="240">
        <f t="shared" si="3"/>
        <v>0</v>
      </c>
    </row>
    <row r="16" spans="1:11">
      <c r="A16" s="321"/>
      <c r="B16" s="132">
        <v>2</v>
      </c>
      <c r="C16" s="50">
        <f t="shared" ref="C16:K16" si="5">+C6+C11</f>
        <v>662</v>
      </c>
      <c r="D16" s="50">
        <f t="shared" si="5"/>
        <v>269</v>
      </c>
      <c r="E16" s="50">
        <f t="shared" si="5"/>
        <v>2</v>
      </c>
      <c r="F16" s="50">
        <f t="shared" ref="F16" si="6">+F6+F11</f>
        <v>0</v>
      </c>
      <c r="G16" s="50">
        <f t="shared" si="5"/>
        <v>207</v>
      </c>
      <c r="H16" s="50">
        <f t="shared" si="5"/>
        <v>0</v>
      </c>
      <c r="I16" s="50">
        <f t="shared" si="5"/>
        <v>0</v>
      </c>
      <c r="J16" s="50">
        <f t="shared" si="5"/>
        <v>0</v>
      </c>
      <c r="K16" s="240">
        <f t="shared" si="5"/>
        <v>0</v>
      </c>
    </row>
    <row r="17" spans="1:11">
      <c r="A17" s="321"/>
      <c r="B17" s="132" t="s">
        <v>59</v>
      </c>
      <c r="C17" s="50">
        <f t="shared" ref="C17:K17" si="7">+C7+C12</f>
        <v>0</v>
      </c>
      <c r="D17" s="50">
        <f t="shared" si="7"/>
        <v>0</v>
      </c>
      <c r="E17" s="50">
        <f t="shared" si="7"/>
        <v>0</v>
      </c>
      <c r="F17" s="50">
        <f t="shared" ref="F17" si="8">+F7+F12</f>
        <v>0</v>
      </c>
      <c r="G17" s="50">
        <f t="shared" si="7"/>
        <v>0</v>
      </c>
      <c r="H17" s="50">
        <f t="shared" si="7"/>
        <v>0</v>
      </c>
      <c r="I17" s="50">
        <f t="shared" si="7"/>
        <v>0</v>
      </c>
      <c r="J17" s="50">
        <f t="shared" si="7"/>
        <v>0</v>
      </c>
      <c r="K17" s="240">
        <f t="shared" si="7"/>
        <v>0</v>
      </c>
    </row>
    <row r="18" spans="1:11">
      <c r="A18" s="322"/>
      <c r="B18" s="132">
        <v>3</v>
      </c>
      <c r="C18" s="50">
        <f t="shared" ref="C18:K18" si="9">+C8+C13</f>
        <v>0</v>
      </c>
      <c r="D18" s="50">
        <f t="shared" si="9"/>
        <v>0</v>
      </c>
      <c r="E18" s="50">
        <f t="shared" si="9"/>
        <v>0</v>
      </c>
      <c r="F18" s="50">
        <f t="shared" ref="F18" si="10">+F8+F13</f>
        <v>0</v>
      </c>
      <c r="G18" s="50">
        <f t="shared" si="9"/>
        <v>0</v>
      </c>
      <c r="H18" s="50">
        <f t="shared" si="9"/>
        <v>0</v>
      </c>
      <c r="I18" s="50">
        <f t="shared" si="9"/>
        <v>0</v>
      </c>
      <c r="J18" s="50">
        <f t="shared" si="9"/>
        <v>0</v>
      </c>
      <c r="K18" s="240">
        <f t="shared" si="9"/>
        <v>0</v>
      </c>
    </row>
    <row r="19" spans="1:11" ht="16.2" thickBot="1">
      <c r="A19" s="323" t="s">
        <v>54</v>
      </c>
      <c r="B19" s="254"/>
      <c r="C19" s="187">
        <f>+SUM(C15:C18)</f>
        <v>1699</v>
      </c>
      <c r="D19" s="187">
        <f t="shared" ref="D19:K19" si="11">+SUM(D15:D18)</f>
        <v>621</v>
      </c>
      <c r="E19" s="187">
        <f t="shared" si="11"/>
        <v>9</v>
      </c>
      <c r="F19" s="187">
        <f t="shared" ref="F19" si="12">+SUM(F15:F18)</f>
        <v>0</v>
      </c>
      <c r="G19" s="187">
        <f t="shared" si="11"/>
        <v>471</v>
      </c>
      <c r="H19" s="187">
        <f t="shared" si="11"/>
        <v>0</v>
      </c>
      <c r="I19" s="187">
        <f t="shared" si="11"/>
        <v>0</v>
      </c>
      <c r="J19" s="187">
        <f t="shared" si="11"/>
        <v>0</v>
      </c>
      <c r="K19" s="188">
        <f t="shared" si="11"/>
        <v>0</v>
      </c>
    </row>
    <row r="20" spans="1:11">
      <c r="A20" s="7"/>
      <c r="B20" s="41"/>
      <c r="C20" s="7"/>
      <c r="D20" s="7"/>
      <c r="E20" s="7"/>
      <c r="F20" s="7"/>
      <c r="G20" s="7"/>
      <c r="H20" s="7"/>
      <c r="I20" s="7"/>
      <c r="J20" s="7"/>
      <c r="K20" s="7"/>
    </row>
    <row r="21" spans="1:11">
      <c r="A21" s="7"/>
      <c r="B21" s="41"/>
      <c r="C21" s="7"/>
      <c r="D21" s="7"/>
      <c r="E21" s="7"/>
      <c r="F21" s="7"/>
      <c r="G21" s="7"/>
      <c r="H21" s="7"/>
      <c r="I21" s="7"/>
    </row>
    <row r="22" spans="1:11">
      <c r="A22" s="7"/>
      <c r="B22" s="41"/>
      <c r="C22" s="7"/>
      <c r="D22" s="7"/>
      <c r="E22" s="7"/>
      <c r="F22" s="7"/>
      <c r="G22" s="7"/>
      <c r="H22" s="7"/>
      <c r="I22" s="7"/>
    </row>
  </sheetData>
  <mergeCells count="7">
    <mergeCell ref="B2:C2"/>
    <mergeCell ref="A2:A4"/>
    <mergeCell ref="A1:K1"/>
    <mergeCell ref="H2:I2"/>
    <mergeCell ref="J2:J4"/>
    <mergeCell ref="K2:K4"/>
    <mergeCell ref="G2:G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E53FDDBD7F542805C64E693AD18E5" ma:contentTypeVersion="11" ma:contentTypeDescription="Create a new document." ma:contentTypeScope="" ma:versionID="37dac79fca85f54d72cb69903c1c5596">
  <xsd:schema xmlns:xsd="http://www.w3.org/2001/XMLSchema" xmlns:xs="http://www.w3.org/2001/XMLSchema" xmlns:p="http://schemas.microsoft.com/office/2006/metadata/properties" xmlns:ns2="62dc8d3a-4265-423e-88e4-c330826fd5a8" xmlns:ns3="46f6adf5-eaad-4dbb-91ac-274e33425322" targetNamespace="http://schemas.microsoft.com/office/2006/metadata/properties" ma:root="true" ma:fieldsID="ba35c8e110e10cef6d1bffdb8b49544a" ns2:_="" ns3:_="">
    <xsd:import namespace="62dc8d3a-4265-423e-88e4-c330826fd5a8"/>
    <xsd:import namespace="46f6adf5-eaad-4dbb-91ac-274e334253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c8d3a-4265-423e-88e4-c330826fd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6adf5-eaad-4dbb-91ac-274e334253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817324-BD96-4D22-ADD4-1448108A8B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c8d3a-4265-423e-88e4-c330826fd5a8"/>
    <ds:schemaRef ds:uri="46f6adf5-eaad-4dbb-91ac-274e334253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terms/"/>
    <ds:schemaRef ds:uri="62dc8d3a-4265-423e-88e4-c330826fd5a8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46f6adf5-eaad-4dbb-91ac-274e33425322"/>
    <ds:schemaRef ds:uri="http://purl.org/dc/elements/1.1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28</vt:i4>
      </vt:variant>
      <vt:variant>
        <vt:lpstr>Pomenované rozsahy</vt:lpstr>
      </vt:variant>
      <vt:variant>
        <vt:i4>8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umel.cinnosť</vt:lpstr>
      <vt:lpstr>T15 štud.program - ŠP</vt:lpstr>
      <vt:lpstr>T16 odňaté ŠP</vt:lpstr>
      <vt:lpstr>17 HI konania</vt:lpstr>
      <vt:lpstr>18 HI odňatie </vt:lpstr>
      <vt:lpstr>T19 Výskumné projekty</vt:lpstr>
      <vt:lpstr>T20 Ostatné (nevýsk.) projekty</vt:lpstr>
      <vt:lpstr>T21 umelecká činnosť</vt:lpstr>
      <vt:lpstr>T22 odoberanie titulov</vt:lpstr>
      <vt:lpstr>skratky</vt:lpstr>
      <vt:lpstr>'17 HI konania'!Oblasť_tlače</vt:lpstr>
      <vt:lpstr>'18 HI odňatie '!Oblasť_tlače</vt:lpstr>
      <vt:lpstr>'T12 záverečné práce'!Oblasť_tlače</vt:lpstr>
      <vt:lpstr>'T20 Ostatné (nevýsk.) projekty'!Oblasť_tlače</vt:lpstr>
      <vt:lpstr>'T22 odoberanie titulov'!Oblasť_tlače</vt:lpstr>
      <vt:lpstr>'T3a - I.stupeň prijatia'!Oblasť_tlače</vt:lpstr>
      <vt:lpstr>'T3C - III stupeň prijatia'!Oblasť_tlače</vt:lpstr>
      <vt:lpstr>'T9 výberové konania'!Oblasť_tlače</vt:lpstr>
    </vt:vector>
  </TitlesOfParts>
  <Manager/>
  <Company>MŠSR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Jozef Jurkovič</dc:creator>
  <cp:keywords/>
  <dc:description/>
  <cp:lastModifiedBy>michalkova</cp:lastModifiedBy>
  <cp:revision/>
  <cp:lastPrinted>2022-02-18T12:46:23Z</cp:lastPrinted>
  <dcterms:created xsi:type="dcterms:W3CDTF">2010-01-11T10:19:31Z</dcterms:created>
  <dcterms:modified xsi:type="dcterms:W3CDTF">2022-05-19T06:48:06Z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0x010100DBDE53FDDBD7F542805C64E693AD18E5</vt:lpwstr>
  </property>
</Properties>
</file>