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úbory pre Katku\Výročná správa rok 2021\"/>
    </mc:Choice>
  </mc:AlternateContent>
  <xr:revisionPtr revIDLastSave="0" documentId="13_ncr:1_{254BA476-3E92-47CA-94EB-71DF5CFE480C}" xr6:coauthVersionLast="45" xr6:coauthVersionMax="45" xr10:uidLastSave="{00000000-0000-0000-0000-000000000000}"/>
  <bookViews>
    <workbookView xWindow="-120" yWindow="-120" windowWidth="29040" windowHeight="15840" firstSheet="5" activeTab="10" xr2:uid="{00000000-000D-0000-FFFF-FFFF00000000}"/>
  </bookViews>
  <sheets>
    <sheet name="Obsah" sheetId="84" r:id="rId1"/>
    <sheet name="Vysvetlivky" sheetId="60" r:id="rId2"/>
    <sheet name="Kódy z CRŠ" sheetId="89" r:id="rId3"/>
    <sheet name="T1-Dotácie podľa DZ" sheetId="23" r:id="rId4"/>
    <sheet name="T2-Výnosy" sheetId="4" r:id="rId5"/>
    <sheet name="T3 - Náklady " sheetId="82" r:id="rId6"/>
    <sheet name="T4-Soc_štipendiá" sheetId="78" r:id="rId7"/>
    <sheet name="T4a_Tehot. štipendiá" sheetId="91" r:id="rId8"/>
    <sheet name="T5-Štip_ z vlastných" sheetId="83" r:id="rId9"/>
    <sheet name="T6_motivačné štipendiá" sheetId="87" r:id="rId10"/>
    <sheet name="T7-Výnosy zo školného" sheetId="86" r:id="rId11"/>
    <sheet name="Hárok1" sheetId="90" r:id="rId12"/>
  </sheets>
  <externalReferences>
    <externalReference r:id="rId13"/>
    <externalReference r:id="rId14"/>
  </externalReferences>
  <definedNames>
    <definedName name="_xlnm._FilterDatabase" localSheetId="1" hidden="1">Vysvetlivky!$A$2:$B$8</definedName>
    <definedName name="_kmp1">#REF!</definedName>
    <definedName name="_kmp2">#REF!</definedName>
    <definedName name="_kmt1">#REF!</definedName>
    <definedName name="_T1">#REF!</definedName>
    <definedName name="_wd1" localSheetId="2">[1]vahy!$B$1</definedName>
    <definedName name="_wd1" localSheetId="6">[1]vahy!$B$1</definedName>
    <definedName name="_wd1" localSheetId="8">[1]vahy!$B$1</definedName>
    <definedName name="_wd1" localSheetId="9">[1]vahy!$B$1</definedName>
    <definedName name="_wd1">[2]vahy!$B$1</definedName>
    <definedName name="_wd3" localSheetId="2">[1]vahy!$B$3</definedName>
    <definedName name="_wd3" localSheetId="6">[1]vahy!$B$3</definedName>
    <definedName name="_wd3" localSheetId="8">[1]vahy!$B$3</definedName>
    <definedName name="_wd3" localSheetId="9">[1]vahy!$B$3</definedName>
    <definedName name="_wd3">[2]vahy!$B$3</definedName>
    <definedName name="_we1" localSheetId="2">[1]vahy!$B$2</definedName>
    <definedName name="_we1" localSheetId="6">[1]vahy!$B$2</definedName>
    <definedName name="_we1" localSheetId="8">[1]vahy!$B$2</definedName>
    <definedName name="_we1" localSheetId="9">[1]vahy!$B$2</definedName>
    <definedName name="_we1">[2]vahy!$B$2</definedName>
    <definedName name="_we3" localSheetId="2">[1]vahy!$B$4</definedName>
    <definedName name="_we3" localSheetId="6">[1]vahy!$B$4</definedName>
    <definedName name="_we3" localSheetId="8">[1]vahy!$B$4</definedName>
    <definedName name="_we3" localSheetId="9">[1]vahy!$B$4</definedName>
    <definedName name="_we3">[2]vahy!$B$4</definedName>
    <definedName name="aaa" hidden="1">3</definedName>
    <definedName name="denní">#REF!</definedName>
    <definedName name="dokpo">#REF!</definedName>
    <definedName name="dokpred">#REF!</definedName>
    <definedName name="druhý">#REF!</definedName>
    <definedName name="exterdruhý">#REF!</definedName>
    <definedName name="externeplat">#REF!</definedName>
    <definedName name="exterplat">#REF!</definedName>
    <definedName name="KKS_doc">#REF!</definedName>
    <definedName name="KKS_ost">#REF!</definedName>
    <definedName name="KKS_phd">#REF!</definedName>
    <definedName name="KKS_prof">#REF!</definedName>
    <definedName name="koef_gm_mzdy">#REF!</definedName>
    <definedName name="koef_kpn">#REF!</definedName>
    <definedName name="koef_prer_nad_gm_mzdy">#REF!</definedName>
    <definedName name="koef_PV">#REF!</definedName>
    <definedName name="koef_udr_kat1">#REF!</definedName>
    <definedName name="koef_udr_kat2">#REF!</definedName>
    <definedName name="koef_udr_kat3">#REF!</definedName>
    <definedName name="koef_VV">#REF!</definedName>
    <definedName name="kpn_ca_do">#REF!</definedName>
    <definedName name="kpn_ca_nad">#REF!</definedName>
    <definedName name="kzk">#REF!</definedName>
    <definedName name="kzspp">#REF!</definedName>
    <definedName name="_xlnm.Print_Titles" localSheetId="5">'T3 - Náklady '!$1:$3</definedName>
    <definedName name="_xlnm.Print_Titles" localSheetId="1">Vysvetlivky!$2:$2</definedName>
    <definedName name="nefinanc">1</definedName>
    <definedName name="_xlnm.Print_Area" localSheetId="3">'T1-Dotácie podľa DZ'!$A$1:$C$17</definedName>
    <definedName name="_xlnm.Print_Area" localSheetId="4">'T2-Výnosy'!$A$1:$C$26</definedName>
    <definedName name="_xlnm.Print_Area" localSheetId="5">'T3 - Náklady '!$A$1:$C$51</definedName>
    <definedName name="_xlnm.Print_Area" localSheetId="6">'T4-Soc_štipendiá'!$A$1:$F$24</definedName>
    <definedName name="_xlnm.Print_Area" localSheetId="9">'T6_motivačné štipendiá'!$A$1:$F$23</definedName>
    <definedName name="OLE_LINK1" localSheetId="1">Vysvetlivky!$B$6</definedName>
    <definedName name="pocet_jedal">#REF!</definedName>
    <definedName name="podiel">#REF!</definedName>
    <definedName name="poistné">#REF!</definedName>
    <definedName name="Pp_DrŠ_exist">#REF!</definedName>
    <definedName name="Pp_DrŠ_noví">#REF!</definedName>
    <definedName name="Pp_DrŠ_spolu">#REF!</definedName>
    <definedName name="Pp_klinické_TaS">#REF!</definedName>
    <definedName name="Pp_klinické_TaS_rozpísaný">#REF!</definedName>
    <definedName name="Pp_Rozvoj_BD">#REF!</definedName>
    <definedName name="Pp_Soc_BD">#REF!</definedName>
    <definedName name="Pp_VaT_BD">#REF!</definedName>
    <definedName name="Pp_VaT_mzdy">#REF!</definedName>
    <definedName name="Pp_VaT_mzdy_rezerva">#REF!</definedName>
    <definedName name="Pp_VaT_mzdy_zac_roka">#REF!</definedName>
    <definedName name="Pp_Vzdel_BD">#REF!</definedName>
    <definedName name="Pp_Vzdel_mzdy">#REF!</definedName>
    <definedName name="Pp_Vzdel_mzdy_kontr">#REF!</definedName>
    <definedName name="Pp_Vzdel_mzdy_na_prer_modif">#REF!</definedName>
    <definedName name="Pp_Vzdel_mzdy_na_prer_nemodif">#REF!</definedName>
    <definedName name="Pp_Vzdel_mzdy_prevádz">#REF!</definedName>
    <definedName name="Pp_Vzdel_mzdy_rezerva">#REF!</definedName>
    <definedName name="Pp_Vzdel_mzdy_spec">#REF!</definedName>
    <definedName name="Pp_Vzdel_mzdy_výkon">#REF!</definedName>
    <definedName name="Pp_Vzdel_mzdy_výkon_PV">#REF!</definedName>
    <definedName name="Pp_Vzdel_mzdy_výkon_PV_bez">#REF!</definedName>
    <definedName name="Pp_Vzdel_mzdy_výkon_PV_um">#REF!</definedName>
    <definedName name="Pp_Vzdel_mzdy_výkon_VV">#REF!</definedName>
    <definedName name="Pp_Vzdel_mzdy_výkon_VV_bez">#REF!</definedName>
    <definedName name="Pp_Vzdel_mzdy_výkon_VV_um">#REF!</definedName>
    <definedName name="Pp_Vzdel_spec_prax">#REF!</definedName>
    <definedName name="Pp_Vzdel_TaS">#REF!</definedName>
    <definedName name="Pp_Vzdel_TaS_rezerva">#REF!</definedName>
    <definedName name="Pp_Vzdel_TaS_spec">#REF!</definedName>
    <definedName name="Pp_Vzdel_TaS_stav">#REF!</definedName>
    <definedName name="Pp_Vzdel_TaS_výkon">#REF!</definedName>
    <definedName name="Pp_Vzdel_TaS_výkon_PPŠ">#REF!</definedName>
    <definedName name="Pp_Vzdel_TaS_výkon_PPŠ_a_zákl">#REF!</definedName>
    <definedName name="Pp_Vzdel_TaS_výkon_PPŠ_KEN">#REF!</definedName>
    <definedName name="Pp_Vzdel_TaS_zahr_granty">#REF!</definedName>
    <definedName name="Pp_Vzdel_TaS_zákl">#REF!</definedName>
    <definedName name="Pr_AV_BD">#REF!</definedName>
    <definedName name="Pr_IV_BD">#REF!</definedName>
    <definedName name="Pr_IV_KV">#REF!</definedName>
    <definedName name="Pr_IV_KV_rezerva">#REF!</definedName>
    <definedName name="Pr_KEGA_BD">#REF!</definedName>
    <definedName name="Pr_klinické">#REF!</definedName>
    <definedName name="Pr_KŠ">#REF!</definedName>
    <definedName name="Pr_motštip_BD">#REF!</definedName>
    <definedName name="Pr_MVTS_BD">#REF!</definedName>
    <definedName name="Pr_socštip_BD">#REF!</definedName>
    <definedName name="Pr_ŠD">#REF!</definedName>
    <definedName name="Pr_ŠDaJKŠPC_BD">#REF!</definedName>
    <definedName name="Pr_VaT_KV_zac_roka">#REF!</definedName>
    <definedName name="Pr_VaT_TaS">#REF!</definedName>
    <definedName name="Pr_VaT_TaS_rezerva">#REF!</definedName>
    <definedName name="Pr_VaT_TaS_zac_roka">#REF!</definedName>
    <definedName name="Pr_VEGA_BD">#REF!</definedName>
    <definedName name="predmety">#REF!</definedName>
    <definedName name="prisp_na_1_jedlo">#REF!</definedName>
    <definedName name="prisp_na_ubyt_stud_SD">#REF!</definedName>
    <definedName name="prisp_na_ubyt_stud_ZZ">#REF!</definedName>
    <definedName name="prísp_zákl_prev">#REF!</definedName>
    <definedName name="R_vvs">#REF!</definedName>
    <definedName name="R_vvs_BD">#REF!</definedName>
    <definedName name="R_vvs_VaT_BD">#REF!</definedName>
    <definedName name="Sanet">#REF!</definedName>
    <definedName name="SAPBEXrevision" hidden="1">7</definedName>
    <definedName name="SAPBEXsysID" hidden="1">"BS1"</definedName>
    <definedName name="SAPBEXwbID" hidden="1">"3TG3S316PX9BHXMQEBSXSYZZO"</definedName>
    <definedName name="stavba_ucelova">#REF!</definedName>
    <definedName name="studenti_vstup">#REF!</definedName>
    <definedName name="sustava">#REF!</definedName>
    <definedName name="T_1">#REF!</definedName>
    <definedName name="T_25_so_štip_2007">#REF!</definedName>
    <definedName name="T_M">#REF!</definedName>
    <definedName name="váha_absDrš">#REF!</definedName>
    <definedName name="váha_DG">#REF!</definedName>
    <definedName name="váha_poDs">#REF!</definedName>
    <definedName name="váha_Pub">#REF!</definedName>
    <definedName name="váha_ZG">#REF!</definedName>
    <definedName name="výkon_um">#REF!</definedName>
    <definedName name="x">#REF!</definedName>
    <definedName name="xxx" hidden="1">"3TGMUFSSIAIMK2KTNC9DELQD0"</definedName>
    <definedName name="zakl_prisp_na_prev_SD">#REF!</definedName>
    <definedName name="záloh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91" l="1"/>
  <c r="E9" i="91"/>
  <c r="A7" i="91"/>
  <c r="A8" i="91" s="1"/>
  <c r="A9" i="91" s="1"/>
  <c r="A10" i="91" s="1"/>
  <c r="C4" i="23"/>
  <c r="D9" i="87"/>
  <c r="F9" i="87"/>
  <c r="C9" i="87"/>
  <c r="E6" i="87" s="1"/>
  <c r="E9" i="87" s="1"/>
  <c r="F19" i="83"/>
  <c r="E19" i="83"/>
  <c r="D19" i="83"/>
  <c r="C19" i="83"/>
  <c r="F16" i="83"/>
  <c r="E16" i="83"/>
  <c r="D16" i="83"/>
  <c r="C16" i="83"/>
  <c r="F13" i="83"/>
  <c r="E13" i="83"/>
  <c r="D13" i="83"/>
  <c r="C13" i="83"/>
  <c r="F10" i="83"/>
  <c r="F6" i="83" s="1"/>
  <c r="E10" i="83"/>
  <c r="D10" i="83"/>
  <c r="C10" i="83"/>
  <c r="F7" i="83"/>
  <c r="E7" i="83"/>
  <c r="D7" i="83"/>
  <c r="D6" i="83" s="1"/>
  <c r="C7" i="83"/>
  <c r="C6" i="83" s="1"/>
  <c r="D9" i="86"/>
  <c r="D5" i="86"/>
  <c r="A45" i="82"/>
  <c r="A36" i="82"/>
  <c r="A37" i="82" s="1"/>
  <c r="A31" i="82"/>
  <c r="A32" i="82"/>
  <c r="A33" i="82" s="1"/>
  <c r="A19" i="82"/>
  <c r="A20" i="82"/>
  <c r="A21" i="82"/>
  <c r="A22" i="82" s="1"/>
  <c r="A24" i="82" s="1"/>
  <c r="A25" i="82" s="1"/>
  <c r="A26" i="82" s="1"/>
  <c r="C47" i="82"/>
  <c r="A9" i="82"/>
  <c r="A10" i="82"/>
  <c r="A11" i="82" s="1"/>
  <c r="A12" i="82" s="1"/>
  <c r="A13" i="82" s="1"/>
  <c r="A14" i="82" s="1"/>
  <c r="A15" i="82" s="1"/>
  <c r="C16" i="4"/>
  <c r="C11" i="78"/>
  <c r="E9" i="78" s="1"/>
  <c r="E11" i="78" s="1"/>
  <c r="A7" i="78"/>
  <c r="A8" i="78" s="1"/>
  <c r="A9" i="78" s="1"/>
  <c r="A10" i="78" s="1"/>
  <c r="C12" i="78"/>
  <c r="E12" i="78"/>
  <c r="E6" i="83" l="1"/>
</calcChain>
</file>

<file path=xl/sharedStrings.xml><?xml version="1.0" encoding="utf-8"?>
<sst xmlns="http://schemas.openxmlformats.org/spreadsheetml/2006/main" count="344" uniqueCount="246">
  <si>
    <t xml:space="preserve">  - poskytnuté jednorázovo</t>
  </si>
  <si>
    <t>A</t>
  </si>
  <si>
    <t>B</t>
  </si>
  <si>
    <t>C</t>
  </si>
  <si>
    <t>Vysvetlivka</t>
  </si>
  <si>
    <t>D</t>
  </si>
  <si>
    <t>T4_V1</t>
  </si>
  <si>
    <t>T5_V1</t>
  </si>
  <si>
    <t>T3_V1</t>
  </si>
  <si>
    <t>T6_V1</t>
  </si>
  <si>
    <t>Číslo riadku</t>
  </si>
  <si>
    <t>Položka</t>
  </si>
  <si>
    <t>Aktivácia (účtová skupina 62)</t>
  </si>
  <si>
    <t>Spotreba ostatných neskladovateľných dodávok (účet 503)</t>
  </si>
  <si>
    <t>Náklady na reprezentáciu (účet 513)</t>
  </si>
  <si>
    <t>X</t>
  </si>
  <si>
    <t>z toho:</t>
  </si>
  <si>
    <t>Bežné dotácie</t>
  </si>
  <si>
    <t>T1_V1</t>
  </si>
  <si>
    <t>Kód vysvetlivky</t>
  </si>
  <si>
    <t>SPOL_1</t>
  </si>
  <si>
    <t>SPOL_2</t>
  </si>
  <si>
    <t>SPOL_3</t>
  </si>
  <si>
    <t>SPOL_4</t>
  </si>
  <si>
    <t xml:space="preserve">Dotácia </t>
  </si>
  <si>
    <t xml:space="preserve">- knihy, časopisy a noviny  </t>
  </si>
  <si>
    <t xml:space="preserve">- kancelárske potreby a materiál   </t>
  </si>
  <si>
    <t xml:space="preserve">- papier  </t>
  </si>
  <si>
    <t xml:space="preserve">- pohonné hmoty a ostatný materiál na dopravu   </t>
  </si>
  <si>
    <t xml:space="preserve">- DHM - prístroje a zariadenia laboratórií, výpočtová technika  </t>
  </si>
  <si>
    <t xml:space="preserve">- DHM - nábytok </t>
  </si>
  <si>
    <t xml:space="preserve">- domáce cestovné  </t>
  </si>
  <si>
    <t xml:space="preserve">- zahraničné cestovné  </t>
  </si>
  <si>
    <t xml:space="preserve">- prenájom priestorov  </t>
  </si>
  <si>
    <t xml:space="preserve">- prenájom zariadení </t>
  </si>
  <si>
    <t xml:space="preserve">- drobný nehmotný majetok  </t>
  </si>
  <si>
    <t>T2_V1</t>
  </si>
  <si>
    <t>-Zákonné sociálne poistenie (účet 524)</t>
  </si>
  <si>
    <t xml:space="preserve">-Zákonné sociálne náklady (účet 527) </t>
  </si>
  <si>
    <t xml:space="preserve">-Ostatné sociálne náklady (účet 528)  </t>
  </si>
  <si>
    <t>-Odpisy DNM a DHM  (účet 551)</t>
  </si>
  <si>
    <t xml:space="preserve">   z toho:</t>
  </si>
  <si>
    <t xml:space="preserve">    - MZDY </t>
  </si>
  <si>
    <t xml:space="preserve">    - OON </t>
  </si>
  <si>
    <t>Finančné prostriedky</t>
  </si>
  <si>
    <t>Počet študentov poberajúcich sociálne štipendium</t>
  </si>
  <si>
    <t xml:space="preserve">Počet študentov poberajúcich sociálne štipendium </t>
  </si>
  <si>
    <t xml:space="preserve">Výdavky na sociálne štipendiá (§ 96 zákona) za kalendárny rok </t>
  </si>
  <si>
    <t xml:space="preserve">1) V stĺpcoch B a D sa uvádza prepočítaný počet študentov určený ako počet osobomesiacov, počas ktorých bolo poskytované sociálne štipendium </t>
  </si>
  <si>
    <r>
      <t xml:space="preserve">Počet študentov poberajúcich sociálne štipendiá v osobomesiacoch </t>
    </r>
    <r>
      <rPr>
        <b/>
        <vertAlign val="superscript"/>
        <sz val="12"/>
        <rFont val="Times New Roman"/>
        <family val="1"/>
        <charset val="238"/>
      </rPr>
      <t>1)</t>
    </r>
  </si>
  <si>
    <t>Náklady na štipendiá</t>
  </si>
  <si>
    <t xml:space="preserve">Počet študentov  poberajúcich štipendium </t>
  </si>
  <si>
    <t>Počet študentov  poberajúcich štipendium</t>
  </si>
  <si>
    <t xml:space="preserve">1) V stĺpcoch B a D sa uvádza prepočítaný počet študentov určený ako počet osobomesiacov, počas ktorých bolo poskytované štipendium </t>
  </si>
  <si>
    <r>
      <t xml:space="preserve">  - poskytované mesačne </t>
    </r>
    <r>
      <rPr>
        <vertAlign val="superscript"/>
        <sz val="12"/>
        <rFont val="Times New Roman"/>
        <family val="1"/>
        <charset val="238"/>
      </rPr>
      <t>1)</t>
    </r>
  </si>
  <si>
    <t>2) V stĺpcoch B a D sa uvádza celkový (fyzický) počet študentov, ktorým bolo v príslušnom roku poskytované štipendium .</t>
  </si>
  <si>
    <r>
      <t xml:space="preserve">Priemerné štipendium na 1 študenta na mesiac 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[R1_SA/R2_SB resp. R1_SC/R2_SD] </t>
    </r>
  </si>
  <si>
    <r>
      <t>Nevyčerpaná dotácia (+) / nedoplatok dotácie (-) k 31. 12. bežného roka</t>
    </r>
    <r>
      <rPr>
        <sz val="12"/>
        <rFont val="Times New Roman"/>
        <family val="1"/>
        <charset val="238"/>
      </rPr>
      <t xml:space="preserve"> [R4+R5-R1]          </t>
    </r>
    <r>
      <rPr>
        <b/>
        <sz val="12"/>
        <rFont val="Times New Roman"/>
        <family val="1"/>
        <charset val="238"/>
      </rPr>
      <t xml:space="preserve">               </t>
    </r>
  </si>
  <si>
    <t xml:space="preserve">2) V stĺpcoch B a D sa uvádza celkový fyzický počet študentov, ktorým bolo v príslušnom kalendárnom roku poskytnuté sociálne štipendium bez ohľadu na počet mesiacov. </t>
  </si>
  <si>
    <t xml:space="preserve">   Sociálne štipendiá</t>
  </si>
  <si>
    <t xml:space="preserve">   Motivačné štipendiá </t>
  </si>
  <si>
    <t>Zmena stavu vnútroorganizačných zásob (účtová skupina 61)</t>
  </si>
  <si>
    <t>Finančné náklady (účtová skupina 56)</t>
  </si>
  <si>
    <t xml:space="preserve">Iné výnosy  z hospodárskej činnosti (účtová skupina 64) </t>
  </si>
  <si>
    <r>
      <t xml:space="preserve">Všetky vysvetlivky k tabuľkám sú sústredené na jeden hárok. Sú organizované v dvoch stĺpcoch. 
</t>
    </r>
    <r>
      <rPr>
        <b/>
        <sz val="12"/>
        <rFont val="Times New Roman"/>
        <family val="1"/>
        <charset val="238"/>
      </rPr>
      <t xml:space="preserve">Prvý stĺpec </t>
    </r>
    <r>
      <rPr>
        <sz val="12"/>
        <rFont val="Times New Roman"/>
        <family val="1"/>
        <charset val="238"/>
      </rPr>
      <t xml:space="preserve">označený ako </t>
    </r>
    <r>
      <rPr>
        <b/>
        <sz val="12"/>
        <rFont val="Times New Roman"/>
        <family val="1"/>
        <charset val="238"/>
      </rPr>
      <t xml:space="preserve">"Kód vysvetlivky" </t>
    </r>
    <r>
      <rPr>
        <sz val="12"/>
        <rFont val="Times New Roman"/>
        <family val="1"/>
        <charset val="238"/>
      </rPr>
      <t xml:space="preserve">obsahuje označenie vysvetlivky, ktoré určuje, ku ktorej tabuľke a ku ktorej časti tabuľky sa vysvetlivka vzťahuje. Význam použitých kódov je: 
</t>
    </r>
    <r>
      <rPr>
        <b/>
        <sz val="12"/>
        <rFont val="Times New Roman"/>
        <family val="1"/>
        <charset val="238"/>
      </rPr>
      <t>Príklad č. 1</t>
    </r>
    <r>
      <rPr>
        <sz val="12"/>
        <rFont val="Times New Roman"/>
        <family val="1"/>
        <charset val="238"/>
      </rPr>
      <t xml:space="preserve">: T1_R3 - vysvetlivka sa vzťahuje k tabuľke č.1, k riadku 3
</t>
    </r>
    <r>
      <rPr>
        <b/>
        <sz val="12"/>
        <rFont val="Times New Roman"/>
        <family val="1"/>
        <charset val="238"/>
      </rPr>
      <t>Príklad č. 2:</t>
    </r>
    <r>
      <rPr>
        <sz val="12"/>
        <rFont val="Times New Roman"/>
        <family val="1"/>
        <charset val="238"/>
      </rPr>
      <t xml:space="preserve"> T1_V1 - ide o všeobecnú vysvetlivku č. 1 k tabuľke č. 1
</t>
    </r>
    <r>
      <rPr>
        <b/>
        <sz val="12"/>
        <rFont val="Times New Roman"/>
        <family val="1"/>
        <charset val="238"/>
      </rPr>
      <t xml:space="preserve">Príklad č. 3: </t>
    </r>
    <r>
      <rPr>
        <sz val="12"/>
        <rFont val="Times New Roman"/>
        <family val="1"/>
        <charset val="238"/>
      </rPr>
      <t xml:space="preserve">T6_SA - vysvetlivka sa vzťahuje k tabuľke č. 6, k stĺpcu A
</t>
    </r>
    <r>
      <rPr>
        <b/>
        <sz val="12"/>
        <rFont val="Times New Roman"/>
        <family val="1"/>
        <charset val="238"/>
      </rPr>
      <t>Príklad č. 4:</t>
    </r>
    <r>
      <rPr>
        <sz val="12"/>
        <rFont val="Times New Roman"/>
        <family val="1"/>
        <charset val="238"/>
      </rPr>
      <t xml:space="preserve"> SPOL_1 - ide o vysvetlivku č. 1 platnú pre všetky tabuľky</t>
    </r>
  </si>
  <si>
    <r>
      <t xml:space="preserve">Vo všetkých predpísaných tabuľkách výročnej správy sa dodržiavajú nasledujúce </t>
    </r>
    <r>
      <rPr>
        <b/>
        <sz val="12"/>
        <rFont val="Times New Roman"/>
        <family val="1"/>
        <charset val="238"/>
      </rPr>
      <t>konvencie:</t>
    </r>
    <r>
      <rPr>
        <sz val="12"/>
        <rFont val="Times New Roman"/>
        <family val="1"/>
        <charset val="238"/>
      </rPr>
      <t xml:space="preserve">
</t>
    </r>
    <r>
      <rPr>
        <b/>
        <i/>
        <sz val="12"/>
        <rFont val="Times New Roman"/>
        <family val="1"/>
        <charset val="238"/>
      </rPr>
      <t>a)</t>
    </r>
    <r>
      <rPr>
        <sz val="12"/>
        <rFont val="Times New Roman"/>
        <family val="1"/>
        <charset val="238"/>
      </rPr>
      <t xml:space="preserve"> Všetky riadky tabuliek, ktoré obsahujú údaje, sú číslované. Ak sa údaj v riadku vypočíta z údajov v iných riadkoch, je v riadku s vypočítaným údajom uvedený príslušný vzorec.
</t>
    </r>
    <r>
      <rPr>
        <b/>
        <i/>
        <sz val="12"/>
        <rFont val="Times New Roman"/>
        <family val="1"/>
        <charset val="238"/>
      </rPr>
      <t>b)</t>
    </r>
    <r>
      <rPr>
        <sz val="12"/>
        <rFont val="Times New Roman"/>
        <family val="1"/>
        <charset val="238"/>
      </rPr>
      <t> Riadky tabuľky s hlavnými údajmi za sledovanú oblasť sú vyznačené tučným písmom. Ak v riadkoch nasledujúcich za takýmto riadkom je uvedený podrobnejší rozpis údaja, ktorý riadok obsahuje, je v riadku s hlavným údajom informácia, z ktorých riadkov sa daný hlavný údaj vypočíta. Riadky s rozpisom hlavného údaja začínajú znakom „-“ a sú vytlačené normálnym písmom (pozri napríklad riadky R2 až R21 v tabuľke č. 3).
c</t>
    </r>
    <r>
      <rPr>
        <b/>
        <i/>
        <sz val="12"/>
        <rFont val="Times New Roman"/>
        <family val="1"/>
        <charset val="238"/>
      </rPr>
      <t>)</t>
    </r>
    <r>
      <rPr>
        <sz val="12"/>
        <rFont val="Times New Roman"/>
        <family val="1"/>
        <charset val="238"/>
      </rPr>
      <t> Výraz „SUM(R1:R3)“ znamená „súčet riadkov R1 až R3“.
d</t>
    </r>
    <r>
      <rPr>
        <b/>
        <i/>
        <sz val="12"/>
        <rFont val="Times New Roman"/>
        <family val="1"/>
        <charset val="238"/>
      </rPr>
      <t>)</t>
    </r>
    <r>
      <rPr>
        <sz val="12"/>
        <rFont val="Times New Roman"/>
        <family val="1"/>
        <charset val="238"/>
      </rPr>
      <t>  V poliach tabuliek, ktoré sa nevypĺňajú, je uvedený znak „X“</t>
    </r>
  </si>
  <si>
    <t xml:space="preserve">Spotreba materiálu (účet 501) </t>
  </si>
  <si>
    <t xml:space="preserve">Spotreba energie (účet 502) </t>
  </si>
  <si>
    <t xml:space="preserve">Predaný tovar (účet 504) </t>
  </si>
  <si>
    <t xml:space="preserve">Opravy a udržiavanie (účet 511) </t>
  </si>
  <si>
    <t xml:space="preserve">Ostatné služby (účet 518) </t>
  </si>
  <si>
    <t xml:space="preserve">-Mzdové náklady (účet 521)  </t>
  </si>
  <si>
    <t xml:space="preserve">-Dary (účet 543) </t>
  </si>
  <si>
    <t>Príjem z dotácie poskytnutej na sociálne štipendiá v rámci dotačnej zmluvy z kapitoly MŠ SR k 31.12.</t>
  </si>
  <si>
    <t>Cestovné (účet 512) [SUM(R15:R16)]</t>
  </si>
  <si>
    <t xml:space="preserve">- Tržby za vlastné výrobky (účet 601) </t>
  </si>
  <si>
    <t xml:space="preserve">- Tržby z predaja služieb (účet 602) </t>
  </si>
  <si>
    <r>
      <t xml:space="preserve">Všetky údaje o výške finančných prostriedkov sa uvádzajú </t>
    </r>
    <r>
      <rPr>
        <b/>
        <sz val="12"/>
        <rFont val="Times New Roman"/>
        <family val="1"/>
        <charset val="238"/>
      </rPr>
      <t>v Eur s presnosťou na 2 desatinné miesta (na centy)</t>
    </r>
    <r>
      <rPr>
        <sz val="12"/>
        <rFont val="Times New Roman"/>
        <family val="1"/>
        <charset val="238"/>
      </rPr>
      <t>. Zobrazenie tabuliek je nastavené na eurá. Dôvodom tohto pravidla je, aby pri sumarizácii nedochádzalo k väčším chybám zo zaokrúhľovania.</t>
    </r>
  </si>
  <si>
    <t>Obsah</t>
  </si>
  <si>
    <t>Tabuľka č.1</t>
  </si>
  <si>
    <t>Príjmy z dotácií súkromnej  vysokej škole zo štátneho rozpočtu</t>
  </si>
  <si>
    <t>Tabuľka č. 2</t>
  </si>
  <si>
    <t>Výnosy súkromnej vysokej školy</t>
  </si>
  <si>
    <t>Tabuľka č. 3</t>
  </si>
  <si>
    <t>Náklady súkromnej vysokej školy</t>
  </si>
  <si>
    <t>Tabuľka č. 4</t>
  </si>
  <si>
    <t>Sociálne štipendiá</t>
  </si>
  <si>
    <t>Tabuľka č. 5</t>
  </si>
  <si>
    <t>Štipendiá z vlastných zdrojov</t>
  </si>
  <si>
    <t>Tabuľka č. 6</t>
  </si>
  <si>
    <t>Motivačné štipendiá</t>
  </si>
  <si>
    <t>Vysvetlivky</t>
  </si>
  <si>
    <r>
      <t xml:space="preserve">Spolu </t>
    </r>
    <r>
      <rPr>
        <sz val="12"/>
        <rFont val="Times New Roman"/>
        <family val="1"/>
      </rPr>
      <t>[R1+ SUM(R5:R11)]</t>
    </r>
  </si>
  <si>
    <r>
      <t xml:space="preserve">Spolu </t>
    </r>
    <r>
      <rPr>
        <sz val="12"/>
        <rFont val="Times New Roman"/>
        <family val="1"/>
      </rPr>
      <t>[R1+R12+R22+SUM(R29:R30) +R33+SUM(R35:R37)]</t>
    </r>
  </si>
  <si>
    <t>Zúčtovanie niektorých položiek  z hospodárskej činnosti (účtovná skupina 65)</t>
  </si>
  <si>
    <t>- Ostatné náklady na hospodársku činnosť (účet 548)</t>
  </si>
  <si>
    <r>
      <t>Tabuľka č. 2: Výnosy súkromnej vysokej školy</t>
    </r>
    <r>
      <rPr>
        <sz val="14"/>
        <color indexed="8"/>
        <rFont val="Times New Roman"/>
        <family val="1"/>
        <charset val="238"/>
      </rPr>
      <t xml:space="preserve"> (v Eur)</t>
    </r>
  </si>
  <si>
    <r>
      <t>Tabuľka č. 3: Náklady súkromnej vysokej školy</t>
    </r>
    <r>
      <rPr>
        <b/>
        <sz val="14"/>
        <color indexed="8"/>
        <rFont val="Times New Roman"/>
        <family val="1"/>
        <charset val="238"/>
      </rPr>
      <t xml:space="preserve"> </t>
    </r>
    <r>
      <rPr>
        <sz val="14"/>
        <color indexed="8"/>
        <rFont val="Times New Roman"/>
        <family val="1"/>
        <charset val="238"/>
      </rPr>
      <t>(v Eur)</t>
    </r>
  </si>
  <si>
    <t xml:space="preserve">Iné náklady na hospodársku činnosť (účtová skupina 54) </t>
  </si>
  <si>
    <t>4.</t>
  </si>
  <si>
    <r>
      <t xml:space="preserve">Počet študentov, ktorým bolo priznané motivačné štipendium </t>
    </r>
    <r>
      <rPr>
        <b/>
        <vertAlign val="superscript"/>
        <sz val="12"/>
        <rFont val="Times New Roman"/>
        <family val="1"/>
        <charset val="238"/>
      </rPr>
      <t>1)</t>
    </r>
  </si>
  <si>
    <t>Tabuľka č. 7</t>
  </si>
  <si>
    <r>
      <t>Dotácia poskytnutá z MŠVVaŠ SR</t>
    </r>
    <r>
      <rPr>
        <sz val="12"/>
        <rFont val="Times New Roman"/>
        <family val="1"/>
      </rPr>
      <t xml:space="preserve">  [R2+R3+R4]</t>
    </r>
  </si>
  <si>
    <t xml:space="preserve">   Iná dotácia </t>
  </si>
  <si>
    <t>T7_V1</t>
  </si>
  <si>
    <t xml:space="preserve">Nevyčerpaná dotácia (+) / nedoplatok dotácie (-) k 31. 12. predchádzajúceho roka  [R4_SC = R6_SA]                         </t>
  </si>
  <si>
    <r>
      <t xml:space="preserve">Počet študentov poberajúcich sociálne štipendiá </t>
    </r>
    <r>
      <rPr>
        <b/>
        <vertAlign val="superscript"/>
        <sz val="12"/>
        <rFont val="Times New Roman"/>
        <family val="1"/>
        <charset val="238"/>
      </rPr>
      <t xml:space="preserve"> 2)</t>
    </r>
  </si>
  <si>
    <t>- výnosy zo školného za štúdium v dennej forme štúdia</t>
  </si>
  <si>
    <t>- výnosy zo školného za štúdium v externej forme štúdia</t>
  </si>
  <si>
    <t xml:space="preserve">- za prijímacie konanie </t>
  </si>
  <si>
    <t xml:space="preserve">- za rigorózne konanie </t>
  </si>
  <si>
    <t>- za vydanie diplomu  za rigorozne konanie</t>
  </si>
  <si>
    <t xml:space="preserve">- za vydanie dokladov o štúdiu a ich kópií </t>
  </si>
  <si>
    <r>
      <t>Nevyčerpaná dotácia (+) / nedoplatok dotácie (-) na motivačné štipendiá</t>
    </r>
    <r>
      <rPr>
        <b/>
        <sz val="12"/>
        <rFont val="Times New Roman"/>
        <family val="1"/>
        <charset val="238"/>
      </rPr>
      <t xml:space="preserve"> k 31. 12. predchádzajúceho kalendárneho roka</t>
    </r>
    <r>
      <rPr>
        <sz val="12"/>
        <rFont val="Times New Roman"/>
        <family val="1"/>
        <charset val="238"/>
      </rPr>
      <t xml:space="preserve">     </t>
    </r>
    <r>
      <rPr>
        <b/>
        <sz val="12"/>
        <rFont val="Times New Roman"/>
        <family val="1"/>
        <charset val="238"/>
      </rPr>
      <t xml:space="preserve">     </t>
    </r>
  </si>
  <si>
    <t xml:space="preserve">1) v riadku 5 sa uvedie celkový fyzický počet študentov (pričom 1 študent sa počíta za 1 fyzickú osobu), ktorým bolo vyplatené motivačné štipendium v kalendárnom roku </t>
  </si>
  <si>
    <r>
      <t>Nevyčerpaná dotácia (+) / nedoplatok dotácie (-) k 31. 12. kalendárneho roka1</t>
    </r>
    <r>
      <rPr>
        <b/>
        <vertAlign val="superscript"/>
        <sz val="12"/>
        <rFont val="Times New Roman"/>
        <family val="1"/>
        <charset val="238"/>
      </rPr>
      <t xml:space="preserve">) </t>
    </r>
    <r>
      <rPr>
        <b/>
        <sz val="12"/>
        <rFont val="Times New Roman"/>
        <family val="1"/>
        <charset val="238"/>
      </rPr>
      <t xml:space="preserve">  [R1+R2-R3]                       </t>
    </r>
  </si>
  <si>
    <r>
      <t>Výdavky na motivačné štipendiá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v kalendárnom roku </t>
    </r>
    <r>
      <rPr>
        <b/>
        <vertAlign val="superscript"/>
        <sz val="12"/>
        <rFont val="Times New Roman"/>
        <family val="1"/>
        <charset val="238"/>
      </rPr>
      <t/>
    </r>
  </si>
  <si>
    <t>uvádzajú sa štipendiá vyplatené zo štátneho rozpočtu, kód v CRŠ: 1</t>
  </si>
  <si>
    <t>Kódy z Centrálneho registra študentov</t>
  </si>
  <si>
    <t>Kód</t>
  </si>
  <si>
    <t>Názov</t>
  </si>
  <si>
    <t>Platné od</t>
  </si>
  <si>
    <t>sociálne štipendium</t>
  </si>
  <si>
    <t>motivačné štipendium - vynikajúce plnenie študijných povinností</t>
  </si>
  <si>
    <t>motivačné štipendium - mimoriadny študijný výsledok</t>
  </si>
  <si>
    <t>motivačné štipendium - mimoriadny výsledok vo výskume/vývoji</t>
  </si>
  <si>
    <t>motivačné štipendium - mimoriadny výsledok v umeleckej činnosti</t>
  </si>
  <si>
    <t>motivačné štipendium - mimoriadny výsledok v športovej činnosti</t>
  </si>
  <si>
    <t>štipendium z vlastných zdrojov vysokej školy</t>
  </si>
  <si>
    <t>vládny štipendista</t>
  </si>
  <si>
    <t>motivačné štipendium - vybrané odbory (§ 96a ods.1 písm. a))</t>
  </si>
  <si>
    <t>Priemerné školné</t>
  </si>
  <si>
    <t>- ostatné výnosy</t>
  </si>
  <si>
    <r>
      <t>Výnosy zo školného</t>
    </r>
    <r>
      <rPr>
        <sz val="12"/>
        <color indexed="8"/>
        <rFont val="Times New Roman"/>
        <family val="1"/>
      </rPr>
      <t xml:space="preserve">  [R2+R3]</t>
    </r>
  </si>
  <si>
    <r>
      <t xml:space="preserve">2) </t>
    </r>
    <r>
      <rPr>
        <sz val="12"/>
        <rFont val="Times New Roman"/>
        <family val="1"/>
        <charset val="238"/>
      </rPr>
      <t>uvádzajú sa len motivačné štipendiá vyplatené podľa § 96a, ods.1, písm. a) (kód CRŠ 19)</t>
    </r>
  </si>
  <si>
    <r>
      <t>3)</t>
    </r>
    <r>
      <rPr>
        <sz val="12"/>
        <rFont val="Times New Roman"/>
        <family val="1"/>
        <charset val="238"/>
      </rPr>
      <t xml:space="preserve"> uvádzajú sa len motivačné štipendiá vyplatené podľa § 96a, ods.1, písm. b) (kódy v  CRŠ: 4, 5, 6, 7, 8)</t>
    </r>
  </si>
  <si>
    <t xml:space="preserve">Názov súkromnej vysokej školy:  
</t>
  </si>
  <si>
    <t>uvádzajú sa len štipendiá vyplatené z vlastných zdrojov, v CRŠ kód 9</t>
  </si>
  <si>
    <r>
      <t xml:space="preserve">Štipendiá z vlastných zdrojov vysokej školy (§ 97 zákona) spolu </t>
    </r>
    <r>
      <rPr>
        <sz val="12"/>
        <rFont val="Times New Roman"/>
        <family val="1"/>
        <charset val="238"/>
      </rPr>
      <t xml:space="preserve">[R2+R5+R8+R11+R14] </t>
    </r>
  </si>
  <si>
    <r>
      <t xml:space="preserve">- prospechové </t>
    </r>
    <r>
      <rPr>
        <sz val="12"/>
        <rFont val="Times New Roman"/>
        <family val="1"/>
        <charset val="238"/>
      </rPr>
      <t xml:space="preserve">[R3+R4] </t>
    </r>
  </si>
  <si>
    <t>-za dosiahnutie vynikajúceho výsledku v oblasti štúdia [R6+R7]</t>
  </si>
  <si>
    <t>-za dosiahnutie vynikajúceho výsledku vo výskume a vývoji [R9+R10]</t>
  </si>
  <si>
    <r>
      <t xml:space="preserve">- na sociálnu podporu </t>
    </r>
    <r>
      <rPr>
        <sz val="12"/>
        <rFont val="Times New Roman"/>
        <family val="1"/>
        <charset val="238"/>
      </rPr>
      <t>[R15+R16]</t>
    </r>
  </si>
  <si>
    <r>
      <t xml:space="preserve">Počet študentov poberajúcich  štipendiá z vlastných zdrojov </t>
    </r>
    <r>
      <rPr>
        <b/>
        <vertAlign val="super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)</t>
    </r>
    <r>
      <rPr>
        <b/>
        <sz val="12"/>
        <color indexed="10"/>
        <rFont val="Times New Roman"/>
        <family val="1"/>
        <charset val="238"/>
      </rPr>
      <t xml:space="preserve"> </t>
    </r>
  </si>
  <si>
    <r>
      <t xml:space="preserve">Do tabuľky sa uvádzajú aj </t>
    </r>
    <r>
      <rPr>
        <b/>
        <sz val="10"/>
        <color indexed="10"/>
        <rFont val="Times New Roman"/>
        <family val="1"/>
        <charset val="238"/>
      </rPr>
      <t>motivačné štipendiá doktorandov</t>
    </r>
    <r>
      <rPr>
        <sz val="10"/>
        <color indexed="10"/>
        <rFont val="Times New Roman"/>
        <family val="1"/>
      </rPr>
      <t>, nie však "normálne" štipendiá doktorandov podľa platovej tabuľky!!</t>
    </r>
  </si>
  <si>
    <r>
      <t xml:space="preserve">Niektoré polia tabuliek sa počítajú alebo inak odvodzujú z iných polí. Tieto polia sú označené </t>
    </r>
    <r>
      <rPr>
        <b/>
        <sz val="12"/>
        <rFont val="Times New Roman"/>
        <family val="1"/>
        <charset val="238"/>
      </rPr>
      <t xml:space="preserve">žltou farbou </t>
    </r>
    <r>
      <rPr>
        <sz val="12"/>
        <rFont val="Times New Roman"/>
        <family val="1"/>
        <charset val="238"/>
      </rPr>
      <t xml:space="preserve">a vysoká škola </t>
    </r>
    <r>
      <rPr>
        <b/>
        <sz val="12"/>
        <rFont val="Times New Roman"/>
        <family val="1"/>
        <charset val="238"/>
      </rPr>
      <t xml:space="preserve">ich nevyplňuje. Prosím nevymazávajte nastavené vzorce v týchto (žltých) bunkách tabuliek. </t>
    </r>
    <r>
      <rPr>
        <sz val="12"/>
        <rFont val="Times New Roman"/>
        <family val="1"/>
        <charset val="238"/>
      </rPr>
      <t>Polia, ktoré je potrebné vyplniť, sú označené zelenou farbou. Polia, v ktorých nemôže byť žiadny údaj sú označené X.</t>
    </r>
  </si>
  <si>
    <t>-Tržby za tovar  (účet 604)</t>
  </si>
  <si>
    <t>Odpisy a opravné položky k dlhodobému majetku (účtová skupina 55)</t>
  </si>
  <si>
    <r>
      <t xml:space="preserve">- za umeleckú alebo športovú činnosť </t>
    </r>
    <r>
      <rPr>
        <sz val="12"/>
        <rFont val="Times New Roman"/>
        <family val="1"/>
        <charset val="238"/>
      </rPr>
      <t xml:space="preserve">[R12+R13]  </t>
    </r>
    <r>
      <rPr>
        <b/>
        <sz val="12"/>
        <rFont val="Times New Roman"/>
        <family val="1"/>
        <charset val="238"/>
      </rPr>
      <t xml:space="preserve">                                                     </t>
    </r>
  </si>
  <si>
    <t>Prevodové účty (účtová skupina 68)</t>
  </si>
  <si>
    <t>Mimoriadné výnosy (účtová skupina 67)</t>
  </si>
  <si>
    <t>Finančné výnosy (účtová skupina 66)</t>
  </si>
  <si>
    <t xml:space="preserve">Tržby za vlastné výkony a tovar (účtová skupina 60) </t>
  </si>
  <si>
    <t>Mimoriadné  náklady (účtová skupina 58)</t>
  </si>
  <si>
    <t>Dane z príjmov a prevodové účty (účtová skupina 59)</t>
  </si>
  <si>
    <t xml:space="preserve">Dane a poplatky (účtová skupina  53) </t>
  </si>
  <si>
    <t>Osobné náklady (účtová skupina 52)</t>
  </si>
  <si>
    <t>Služby (účtová skupina 51)</t>
  </si>
  <si>
    <t>Spotrebované nákupy (účtová skupina 50)</t>
  </si>
  <si>
    <r>
      <t xml:space="preserve">Tabuľka č. 5 poskytuje informácie </t>
    </r>
    <r>
      <rPr>
        <b/>
        <sz val="12"/>
        <rFont val="Times New Roman"/>
        <family val="1"/>
        <charset val="238"/>
      </rPr>
      <t>o objeme a štruktúre štipendií  vyplácaných súkromnou vysokou školou z vlastných zdrojov</t>
    </r>
    <r>
      <rPr>
        <sz val="12"/>
        <rFont val="Times New Roman"/>
        <family val="1"/>
        <charset val="238"/>
      </rPr>
      <t xml:space="preserve"> podľa § 97 zákona v danom roku.</t>
    </r>
  </si>
  <si>
    <r>
      <t xml:space="preserve">Tabuľka č. 6 poskytuje informácie  </t>
    </r>
    <r>
      <rPr>
        <b/>
        <sz val="12"/>
        <rFont val="Times New Roman"/>
        <family val="1"/>
        <charset val="238"/>
      </rPr>
      <t>o príjmoch a výdavkoch vysokej školy na motivačné štipendiá</t>
    </r>
    <r>
      <rPr>
        <sz val="12"/>
        <rFont val="Times New Roman"/>
        <family val="1"/>
        <charset val="238"/>
      </rPr>
      <t xml:space="preserve"> a </t>
    </r>
    <r>
      <rPr>
        <b/>
        <sz val="12"/>
        <rFont val="Times New Roman"/>
        <family val="1"/>
        <charset val="238"/>
      </rPr>
      <t>o počte študentov</t>
    </r>
    <r>
      <rPr>
        <sz val="12"/>
        <rFont val="Times New Roman"/>
        <family val="1"/>
        <charset val="238"/>
      </rPr>
      <t xml:space="preserve">, ktorí ich poberajú  podľa § 96a zákona v danom kalendárnom roku. </t>
    </r>
  </si>
  <si>
    <r>
      <t xml:space="preserve">Tabuľka č. 4 poskytuje informácie  </t>
    </r>
    <r>
      <rPr>
        <b/>
        <sz val="12"/>
        <rFont val="Times New Roman"/>
        <family val="1"/>
        <charset val="238"/>
      </rPr>
      <t>o príjmoch a výdavkoch (cash) na sociálne štipendiá</t>
    </r>
    <r>
      <rPr>
        <sz val="12"/>
        <rFont val="Times New Roman"/>
        <family val="1"/>
        <charset val="238"/>
      </rPr>
      <t xml:space="preserve"> podľa § 96 zákona a o počte študentov poberajúcich sociálne štipendiá. Vysoká škola  uvedie príjmy z dotácie na sociálne štipendiá poskytnuté prostredníctvom  kapitoly MŠVVaŠ SR na základe dotačnej zmluvy v danom kalendárnom roku.</t>
    </r>
  </si>
  <si>
    <r>
      <t xml:space="preserve">mot. štipendiá podľa 
§ 96a, ods.1, písm. a)
</t>
    </r>
    <r>
      <rPr>
        <b/>
        <sz val="12"/>
        <rFont val="Times New Roman"/>
        <family val="1"/>
        <charset val="238"/>
      </rPr>
      <t>(kód v CRŠ: 19)</t>
    </r>
    <r>
      <rPr>
        <vertAlign val="superscript"/>
        <sz val="12"/>
        <rFont val="Times New Roman"/>
        <family val="1"/>
        <charset val="238"/>
      </rPr>
      <t>2)</t>
    </r>
  </si>
  <si>
    <r>
      <t xml:space="preserve">mot. štipendiá podľa 
§ 96a, ods.1, písm. b)
</t>
    </r>
    <r>
      <rPr>
        <b/>
        <sz val="12"/>
        <rFont val="Times New Roman"/>
        <family val="1"/>
        <charset val="238"/>
      </rPr>
      <t>(kódy v  CRŠ: 4, 5, 6, 7, 8)</t>
    </r>
    <r>
      <rPr>
        <vertAlign val="superscript"/>
        <sz val="12"/>
        <rFont val="Times New Roman"/>
        <family val="1"/>
        <charset val="238"/>
      </rPr>
      <t>3)</t>
    </r>
  </si>
  <si>
    <r>
      <t xml:space="preserve">Príjem z dotácie na motivačné štipendiá z kapitoly MŠVVaŠ SR v kalendárnom roku </t>
    </r>
    <r>
      <rPr>
        <sz val="12"/>
        <rFont val="Times New Roman"/>
        <family val="1"/>
        <charset val="238"/>
      </rPr>
      <t xml:space="preserve"> </t>
    </r>
  </si>
  <si>
    <r>
      <t xml:space="preserve">  - poskytované mesačne </t>
    </r>
    <r>
      <rPr>
        <vertAlign val="superscript"/>
        <sz val="12"/>
        <rFont val="Times New Roman"/>
        <family val="1"/>
      </rPr>
      <t>1)</t>
    </r>
  </si>
  <si>
    <t>5.</t>
  </si>
  <si>
    <t>Obsah tabuľkových príloh výročnej správy o hospodárení súkromných vysokých škôl za rok 2021</t>
  </si>
  <si>
    <t>Vysvetlivky k tabuľkám výročnej správy o hospodárení súkromných vysokých škôl za rok 2021</t>
  </si>
  <si>
    <t xml:space="preserve">Výnosy súkromnej vysokej školy zo školného a z poplatkov spojených so štúdiom v rokoch 2020 a 2021 </t>
  </si>
  <si>
    <t>Vysvetlivky k tabuľkám výročnej správy o hospodárení súkromných vysokých škôl za rok 2010</t>
  </si>
  <si>
    <r>
      <t xml:space="preserve">Tabuľka č. 1 poskytuje informácie o celkovom </t>
    </r>
    <r>
      <rPr>
        <b/>
        <sz val="12"/>
        <rFont val="Times New Roman"/>
        <family val="1"/>
        <charset val="238"/>
      </rPr>
      <t>objeme</t>
    </r>
    <r>
      <rPr>
        <sz val="12"/>
        <rFont val="Times New Roman"/>
        <family val="1"/>
        <charset val="238"/>
      </rPr>
      <t xml:space="preserve"> a </t>
    </r>
    <r>
      <rPr>
        <b/>
        <sz val="12"/>
        <rFont val="Times New Roman"/>
        <family val="1"/>
        <charset val="238"/>
      </rPr>
      <t>štruktúre</t>
    </r>
    <r>
      <rPr>
        <sz val="12"/>
        <rFont val="Times New Roman"/>
        <family val="1"/>
        <charset val="238"/>
      </rPr>
      <t xml:space="preserve"> príjmov z dotácií poskytnutých </t>
    </r>
    <r>
      <rPr>
        <b/>
        <sz val="12"/>
        <rFont val="Times New Roman"/>
        <family val="1"/>
        <charset val="238"/>
      </rPr>
      <t xml:space="preserve">zo štátneho rozpočtu  </t>
    </r>
    <r>
      <rPr>
        <sz val="12"/>
        <rFont val="Times New Roman"/>
        <family val="1"/>
        <charset val="238"/>
      </rPr>
      <t xml:space="preserve">prostredníctvom kapitoly ministerstva školstva, ktoré sú zahrnuté  v dotačných zmluvách na rok 2021. </t>
    </r>
  </si>
  <si>
    <r>
      <t xml:space="preserve">Tabuľka č. 2 poskytuje základné informácie o celkovom </t>
    </r>
    <r>
      <rPr>
        <b/>
        <sz val="12"/>
        <rFont val="Times New Roman"/>
        <family val="1"/>
        <charset val="238"/>
      </rPr>
      <t xml:space="preserve">objeme </t>
    </r>
    <r>
      <rPr>
        <sz val="12"/>
        <rFont val="Times New Roman"/>
        <family val="1"/>
        <charset val="238"/>
      </rPr>
      <t>a</t>
    </r>
    <r>
      <rPr>
        <b/>
        <sz val="12"/>
        <rFont val="Times New Roman"/>
        <family val="1"/>
        <charset val="238"/>
      </rPr>
      <t xml:space="preserve"> štruktúre výnosov</t>
    </r>
    <r>
      <rPr>
        <sz val="12"/>
        <rFont val="Times New Roman"/>
        <family val="1"/>
        <charset val="238"/>
      </rPr>
      <t xml:space="preserve">  súkromnej vysokej školy v roku 2021 </t>
    </r>
  </si>
  <si>
    <r>
      <t xml:space="preserve">Tabuľka č. 3 poskytuje informácie </t>
    </r>
    <r>
      <rPr>
        <b/>
        <sz val="12"/>
        <rFont val="Times New Roman"/>
        <family val="1"/>
        <charset val="238"/>
      </rPr>
      <t xml:space="preserve">o celkovom objeme a štruktúre nákladov </t>
    </r>
    <r>
      <rPr>
        <sz val="12"/>
        <rFont val="Times New Roman"/>
        <family val="1"/>
        <charset val="238"/>
      </rPr>
      <t>súkromnej vysokej školy v roku  2021.</t>
    </r>
  </si>
  <si>
    <r>
      <t xml:space="preserve">Tabuľka č.7: </t>
    </r>
    <r>
      <rPr>
        <b/>
        <sz val="12"/>
        <rFont val="Times New Roman"/>
        <family val="1"/>
        <charset val="238"/>
      </rPr>
      <t>Výnosy súkromnej vysokej školy zo školného a z poplatkov spojených so štúdiom</t>
    </r>
    <r>
      <rPr>
        <sz val="12"/>
        <rFont val="Times New Roman"/>
        <family val="1"/>
        <charset val="238"/>
      </rPr>
      <t xml:space="preserve">  
v rokoch 2020 a 2021 (v Eur)</t>
    </r>
  </si>
  <si>
    <t>T4a_V1</t>
  </si>
  <si>
    <t>Tabuľka č. 8a poskytuje informácie  o príjmoch a výdavkoch (cash) na tehotenské štipendiá zo štátneho rozpočtu podľa § 96b zákona a o počte študentiek poberajúcich tehotenské štipendiá.</t>
  </si>
  <si>
    <t>V stĺpci SA, resp. SC sa uvedú výdavky z dotácie na tehotenské štipendiá poskytnuté študentom v danom kalendárnom roku, uvedené v Centrálnom registri študentov pod kódom 21.</t>
  </si>
  <si>
    <t>V stĺpci SA, resp. SC sa uvedú príjmy z dotácie na tehotenské štipendiá poskytnuté prostredníctvom  kapitoly MŠVVaŠ SR na základe dotačnej zmluvy v danom kalendárnom roku.</t>
  </si>
  <si>
    <t>T4a_R1</t>
  </si>
  <si>
    <t>T4a_R5</t>
  </si>
  <si>
    <t>nové</t>
  </si>
  <si>
    <t>uvádzajú sa štipendiá vyplatené zo štátneho rozpočtu, kód v CRŠ: 21</t>
  </si>
  <si>
    <t>Finančné prostriedky  
 (v Eur)</t>
  </si>
  <si>
    <t>Počet študentov poberajúcich tehotenské štipendium</t>
  </si>
  <si>
    <t xml:space="preserve">Počet študentov poberajúcichtehotenské štipendium </t>
  </si>
  <si>
    <t xml:space="preserve">Výdavky natehotenské štipendiá (§ 96 zákona) za kalendárny rok </t>
  </si>
  <si>
    <t xml:space="preserve">Nevyčerpaná dotácia (+) / nedoplatok dotácie (-) k 31. 12. predchádzajúceho roka  
[R4_SC = R6_SA]                         </t>
  </si>
  <si>
    <t>Príjem z dotácie poskytnutej na tehotenské štipendiá v rámci dotačnej zmluvy z kapitoly     MŠVVaŠ k 31.12.</t>
  </si>
  <si>
    <t xml:space="preserve">1) V stĺpcoch B a D sa uvádza prepočítaný počet študentiek určený ako počet osobomesiacov, počas ktorých bolo poskytované tehotenské štipendium </t>
  </si>
  <si>
    <r>
      <t>Počet študentov poberajúcich tehotenskée štipendiá v osobomesiacoch</t>
    </r>
    <r>
      <rPr>
        <b/>
        <sz val="9"/>
        <rFont val="Times New Roman"/>
        <family val="1"/>
        <charset val="238"/>
      </rPr>
      <t xml:space="preserve"> </t>
    </r>
    <r>
      <rPr>
        <b/>
        <vertAlign val="superscript"/>
        <sz val="14"/>
        <rFont val="Times New Roman"/>
        <family val="1"/>
        <charset val="238"/>
      </rPr>
      <t>1)</t>
    </r>
  </si>
  <si>
    <r>
      <t xml:space="preserve">Počet študentov poberajúcich tehotenské štipendiá  </t>
    </r>
    <r>
      <rPr>
        <b/>
        <vertAlign val="superscript"/>
        <sz val="14"/>
        <rFont val="Times New Roman"/>
        <family val="1"/>
        <charset val="238"/>
      </rPr>
      <t>2)</t>
    </r>
  </si>
  <si>
    <t>tehotenské štipendiá</t>
  </si>
  <si>
    <t>od 1.4.2021</t>
  </si>
  <si>
    <t>Tehotenské štipendiá</t>
  </si>
  <si>
    <t xml:space="preserve">  Tehotenské štipendiá</t>
  </si>
  <si>
    <r>
      <t xml:space="preserve">Tabuľka č.1: Príjmy z dotácií  zo štátneho rozpočtu z kapitoly ministerstva školstva poskytnuté v rámci dotačnej zmluvy v roku 2021 </t>
    </r>
    <r>
      <rPr>
        <sz val="14"/>
        <color indexed="8"/>
        <rFont val="Times New Roman"/>
        <family val="1"/>
        <charset val="238"/>
      </rPr>
      <t>(v Eur)</t>
    </r>
    <r>
      <rPr>
        <b/>
        <sz val="14"/>
        <color indexed="8"/>
        <rFont val="Times New Roman"/>
        <family val="1"/>
        <charset val="238"/>
      </rPr>
      <t xml:space="preserve">  </t>
    </r>
  </si>
  <si>
    <t>Tabuľka č. 4a</t>
  </si>
  <si>
    <r>
      <t xml:space="preserve">Tabuľka č. 4: Údaje o systéme sociálnej podpory - časť  sociálne štipendiá  (§ 96 zákona) 
za roky 2020 a 2021 </t>
    </r>
    <r>
      <rPr>
        <sz val="14"/>
        <color indexed="8"/>
        <rFont val="Times New Roman"/>
        <family val="1"/>
        <charset val="238"/>
      </rPr>
      <t>(v Eur)</t>
    </r>
  </si>
  <si>
    <t xml:space="preserve">Tabuľka č. 5: Štipendiá z vlastných zdrojov podľa § 97 zákona v rokoch 2020 a 2021 </t>
  </si>
  <si>
    <r>
      <t>Tabuľka č. 6: Motivačné štipendiá  v rokoch 2020 a 2021
(v zmysle § 96</t>
    </r>
    <r>
      <rPr>
        <b/>
        <sz val="14"/>
        <rFont val="Times New Roman"/>
        <family val="1"/>
        <charset val="238"/>
      </rPr>
      <t>a</t>
    </r>
    <r>
      <rPr>
        <b/>
        <sz val="14"/>
        <rFont val="Times New Roman"/>
        <family val="1"/>
      </rPr>
      <t xml:space="preserve">  zákona )  </t>
    </r>
  </si>
  <si>
    <t>Tabuľka č.7: Výnosy  zo školného a z poplatkov spojených so štúdiom  
v rokoch 2020 a 2021 (v Eur)</t>
  </si>
  <si>
    <t xml:space="preserve">2) V stĺpcoch B a D sa uvádza celkový (fyzický) počet študentiek, ktorým bolo v príslušnom kalendárnom roku poskytnuté tehotenské štipendium bez ohľadu na počet mesiacov. </t>
  </si>
  <si>
    <t>Tabuľka č. 4a: Údaje o systéme sociálnej podpory - časť  tehotenské štipendiá  (§ 96b zákona) 
za roky 2020 a 2021</t>
  </si>
  <si>
    <t>Názov súkromnej vysokej školy:  Vysoká škola DTI, s.r.o.</t>
  </si>
  <si>
    <t>Schválil:  Doc. PaedDr. Ing. Daniel Lajčin, PhD., DBA, LL.M</t>
  </si>
  <si>
    <t>Názov súkromnej vysokej školy: Vysoká škola DTI, s.r.o.</t>
  </si>
  <si>
    <t>Schválil: Doc. PaedDr. Ing. Daniel Lajčin, PhD., DBA LL.M</t>
  </si>
  <si>
    <t>Schválil: Doc. PaedDr. Ing. Daniel Lajčin, PhD., DBA, LL.M</t>
  </si>
  <si>
    <t xml:space="preserve"> Schválil: Doc. PaedDr. Ing. Daniel Lajčin, PhD., DBA, LL.M</t>
  </si>
  <si>
    <t xml:space="preserve">Názov súkromnej vysokej školy:  Vysoká škola DTI, s.r.o.
</t>
  </si>
  <si>
    <t xml:space="preserve"> Schválil:  Doc. PaedDr. Ing. Daniel Lajčin, PhD., DBA, LL.M</t>
  </si>
  <si>
    <t>- za habilitácie a docentúru</t>
  </si>
  <si>
    <t>- za doplnkové pedagogické štúdium</t>
  </si>
  <si>
    <r>
      <t>Výnosy z poplatkov spojených so štúdiom</t>
    </r>
    <r>
      <rPr>
        <sz val="12"/>
        <rFont val="Times New Roman"/>
        <family val="1"/>
      </rPr>
      <t xml:space="preserve"> [SUM(R6:R12)]</t>
    </r>
  </si>
  <si>
    <t>Zhodnotenie tabuľky č. 1:</t>
  </si>
  <si>
    <t xml:space="preserve">V roku 2021 bola vysokej škole poskytnutá dotácia  vo výške 34 750 € určená na motivačné štipendiá a dotácia vo výške 8 400 € </t>
  </si>
  <si>
    <t xml:space="preserve">na tehotenské štipendiá. Dotácia na sociálne štipendiá nebola v roku 2021 poskytnutá, nakoľko nám zostala ešte nevyčerpaná dotácia </t>
  </si>
  <si>
    <t>z roku 2018.</t>
  </si>
  <si>
    <t>Zhodnotenie tabuľky č. 2:</t>
  </si>
  <si>
    <t>Vysoká škola v roku 2021 dosahovala výnosy hlavne z predaja služieb, ako sú školné, poplatky spojené so štúdiom a tržby za tovar.</t>
  </si>
  <si>
    <t xml:space="preserve">Tržby za tovar má vysoká škola z predaja učebníc vytvorených vlastnou činnosťou. </t>
  </si>
  <si>
    <t>V roku 2021 vysoká škola zaznamenala mierny nárast tržieb v porovnaní s rokom 2020.</t>
  </si>
  <si>
    <t>Zhodnotenie tabuľky č. 4:</t>
  </si>
  <si>
    <t xml:space="preserve">V roku 2021 došlo oproti roku 2020 k zníženiu počtu študentov poberajúcich sociálne štipendium, a to o 1 študenta. </t>
  </si>
  <si>
    <t>Príjem z dotácie poskytnutej na sociálne štipendiá bol nulový, pretože dotácia prijatá v roku 2018 ešte nebola vyčerpaná.</t>
  </si>
  <si>
    <t xml:space="preserve">Čerpanie sociálnych štipendií bolo v súlade s právnymi predpismi. </t>
  </si>
  <si>
    <t>Zhodnotenie tabuľky č. 5:</t>
  </si>
  <si>
    <t>Vysoká škola nevypláca štipendiá z vlastných zdrojov.</t>
  </si>
  <si>
    <t>Zhodnotenie tabuľky č. 6:</t>
  </si>
  <si>
    <t>V roku 2021 bolo motivačné štipendium priznané a vyplatené 177 študentom, čo bolo o 139 viac ako v roku 2020.</t>
  </si>
  <si>
    <t>Preto aj dotácia bola poskytnutá v roku 2021 vo vyššej výške ako v roku 2020.</t>
  </si>
  <si>
    <t xml:space="preserve">Čerpanie motivačných štipendií bolo v súlade s právnymi predpismi. </t>
  </si>
  <si>
    <t>Zhodnotenie tabuľky č. 7:</t>
  </si>
  <si>
    <t>Vysoká škola sa každý rok snaží aktívne vyhľadávať a získavať nových študentov. Tento rok zaznamenala nárast tržieb hlavne vo výnosoch za</t>
  </si>
  <si>
    <t xml:space="preserve">školné v dennej forme, vo výnosoch z poplatkov za rigorózne konanie, habilitácie a docentúru a za doplnkové pedagogické štúdium. </t>
  </si>
  <si>
    <t>Zhodnotenie tabuľky 4a:</t>
  </si>
  <si>
    <t xml:space="preserve">V roku 2021 vysoká škola začala vyplácať tehotenské štipendiá, ktoré boli priznané 12 študentkám. </t>
  </si>
  <si>
    <t>Na tento účel bola vysokej škole poskytnutá dotácia vo výške 8400 €.</t>
  </si>
  <si>
    <t xml:space="preserve">Čerpanie tehotenských štipendií bolo v súlade s právnymi predpismi. </t>
  </si>
  <si>
    <t>Medzi poplatky spojené so štúdiom zaraďujeme hlavne výpisy výsledkov, sylaby a pod.</t>
  </si>
  <si>
    <t>Vypracoval: Ing. Gáborová Katarína</t>
  </si>
  <si>
    <t>Tel. kontakt: 0907 931 240</t>
  </si>
  <si>
    <t xml:space="preserve"> Vypracoval:  Ing. Gáborová Katarína</t>
  </si>
  <si>
    <t xml:space="preserve"> Tel. kontakt: 0907 931 240</t>
  </si>
  <si>
    <t xml:space="preserve"> Vypracoval: Ing. Gáborová Katarína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</si>
</sst>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67" x14ac:knownFonts="1">
    <font>
      <sz val="10"/>
      <name val="Arial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vertAlign val="superscript"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perscript"/>
      <sz val="12"/>
      <name val="Times New Roman"/>
      <family val="1"/>
    </font>
    <font>
      <sz val="1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</font>
    <font>
      <b/>
      <sz val="9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Times New Roman"/>
      <family val="1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45" fillId="3" borderId="0" applyNumberFormat="0" applyBorder="0" applyAlignment="0" applyProtection="0"/>
    <xf numFmtId="0" fontId="42" fillId="20" borderId="1" applyNumberFormat="0" applyAlignment="0" applyProtection="0"/>
    <xf numFmtId="164" fontId="1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2" fillId="21" borderId="5" applyNumberFormat="0" applyAlignment="0" applyProtection="0"/>
    <xf numFmtId="0" fontId="41" fillId="7" borderId="1" applyNumberFormat="0" applyAlignment="0" applyProtection="0"/>
    <xf numFmtId="0" fontId="37" fillId="0" borderId="6" applyNumberFormat="0" applyFill="0" applyAlignment="0" applyProtection="0"/>
    <xf numFmtId="0" fontId="36" fillId="22" borderId="0" applyNumberFormat="0" applyBorder="0" applyAlignment="0" applyProtection="0"/>
    <xf numFmtId="0" fontId="16" fillId="0" borderId="0"/>
    <xf numFmtId="0" fontId="25" fillId="0" borderId="0"/>
    <xf numFmtId="0" fontId="16" fillId="0" borderId="0"/>
    <xf numFmtId="0" fontId="16" fillId="0" borderId="0"/>
    <xf numFmtId="0" fontId="46" fillId="0" borderId="0"/>
    <xf numFmtId="0" fontId="7" fillId="23" borderId="7" applyNumberFormat="0" applyFont="0" applyAlignment="0" applyProtection="0"/>
    <xf numFmtId="0" fontId="43" fillId="20" borderId="8" applyNumberFormat="0" applyAlignment="0" applyProtection="0"/>
    <xf numFmtId="4" fontId="11" fillId="22" borderId="9" applyNumberFormat="0" applyProtection="0">
      <alignment vertical="center"/>
    </xf>
    <xf numFmtId="4" fontId="12" fillId="24" borderId="9" applyNumberFormat="0" applyProtection="0">
      <alignment vertical="center"/>
    </xf>
    <xf numFmtId="4" fontId="11" fillId="24" borderId="9" applyNumberFormat="0" applyProtection="0">
      <alignment horizontal="left" vertical="center" indent="1"/>
    </xf>
    <xf numFmtId="0" fontId="11" fillId="24" borderId="9" applyNumberFormat="0" applyProtection="0">
      <alignment horizontal="left" vertical="top" indent="1"/>
    </xf>
    <xf numFmtId="4" fontId="13" fillId="3" borderId="9" applyNumberFormat="0" applyProtection="0">
      <alignment horizontal="right" vertical="center"/>
    </xf>
    <xf numFmtId="4" fontId="13" fillId="9" borderId="9" applyNumberFormat="0" applyProtection="0">
      <alignment horizontal="right" vertical="center"/>
    </xf>
    <xf numFmtId="4" fontId="13" fillId="17" borderId="9" applyNumberFormat="0" applyProtection="0">
      <alignment horizontal="right" vertical="center"/>
    </xf>
    <xf numFmtId="4" fontId="13" fillId="11" borderId="9" applyNumberFormat="0" applyProtection="0">
      <alignment horizontal="right" vertical="center"/>
    </xf>
    <xf numFmtId="4" fontId="13" fillId="15" borderId="9" applyNumberFormat="0" applyProtection="0">
      <alignment horizontal="right" vertical="center"/>
    </xf>
    <xf numFmtId="4" fontId="13" fillId="19" borderId="9" applyNumberFormat="0" applyProtection="0">
      <alignment horizontal="right" vertical="center"/>
    </xf>
    <xf numFmtId="4" fontId="13" fillId="18" borderId="9" applyNumberFormat="0" applyProtection="0">
      <alignment horizontal="right" vertical="center"/>
    </xf>
    <xf numFmtId="4" fontId="13" fillId="25" borderId="9" applyNumberFormat="0" applyProtection="0">
      <alignment horizontal="right" vertical="center"/>
    </xf>
    <xf numFmtId="4" fontId="13" fillId="10" borderId="9" applyNumberFormat="0" applyProtection="0">
      <alignment horizontal="right" vertical="center"/>
    </xf>
    <xf numFmtId="4" fontId="11" fillId="26" borderId="10" applyNumberFormat="0" applyProtection="0">
      <alignment horizontal="left" vertical="center" indent="1"/>
    </xf>
    <xf numFmtId="4" fontId="13" fillId="27" borderId="0" applyNumberFormat="0" applyProtection="0">
      <alignment horizontal="left" vertical="center" indent="1"/>
    </xf>
    <xf numFmtId="4" fontId="14" fillId="28" borderId="0" applyNumberFormat="0" applyProtection="0">
      <alignment horizontal="left" vertical="center" indent="1"/>
    </xf>
    <xf numFmtId="4" fontId="13" fillId="29" borderId="9" applyNumberFormat="0" applyProtection="0">
      <alignment horizontal="right" vertical="center"/>
    </xf>
    <xf numFmtId="4" fontId="15" fillId="27" borderId="0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0" fontId="16" fillId="28" borderId="9" applyNumberFormat="0" applyProtection="0">
      <alignment horizontal="left" vertical="center" indent="1"/>
    </xf>
    <xf numFmtId="0" fontId="16" fillId="28" borderId="9" applyNumberFormat="0" applyProtection="0">
      <alignment horizontal="left" vertical="top" indent="1"/>
    </xf>
    <xf numFmtId="0" fontId="16" fillId="30" borderId="9" applyNumberFormat="0" applyProtection="0">
      <alignment horizontal="left" vertical="center" indent="1"/>
    </xf>
    <xf numFmtId="0" fontId="16" fillId="30" borderId="9" applyNumberFormat="0" applyProtection="0">
      <alignment horizontal="left" vertical="top" indent="1"/>
    </xf>
    <xf numFmtId="0" fontId="16" fillId="31" borderId="9" applyNumberFormat="0" applyProtection="0">
      <alignment horizontal="left" vertical="center" indent="1"/>
    </xf>
    <xf numFmtId="0" fontId="16" fillId="31" borderId="9" applyNumberFormat="0" applyProtection="0">
      <alignment horizontal="left" vertical="top" indent="1"/>
    </xf>
    <xf numFmtId="0" fontId="16" fillId="32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top" indent="1"/>
    </xf>
    <xf numFmtId="4" fontId="11" fillId="30" borderId="0" applyNumberFormat="0" applyProtection="0">
      <alignment horizontal="left" vertical="center" indent="1"/>
    </xf>
    <xf numFmtId="4" fontId="13" fillId="33" borderId="9" applyNumberFormat="0" applyProtection="0">
      <alignment vertical="center"/>
    </xf>
    <xf numFmtId="4" fontId="17" fillId="33" borderId="9" applyNumberFormat="0" applyProtection="0">
      <alignment vertical="center"/>
    </xf>
    <xf numFmtId="4" fontId="13" fillId="33" borderId="9" applyNumberFormat="0" applyProtection="0">
      <alignment horizontal="left" vertical="center" indent="1"/>
    </xf>
    <xf numFmtId="0" fontId="13" fillId="33" borderId="9" applyNumberFormat="0" applyProtection="0">
      <alignment horizontal="left" vertical="top" indent="1"/>
    </xf>
    <xf numFmtId="4" fontId="13" fillId="27" borderId="9" applyNumberFormat="0" applyProtection="0">
      <alignment horizontal="right" vertical="center"/>
    </xf>
    <xf numFmtId="4" fontId="17" fillId="27" borderId="9" applyNumberFormat="0" applyProtection="0">
      <alignment horizontal="right" vertical="center"/>
    </xf>
    <xf numFmtId="4" fontId="13" fillId="29" borderId="9" applyNumberFormat="0" applyProtection="0">
      <alignment horizontal="left" vertical="center" indent="1"/>
    </xf>
    <xf numFmtId="0" fontId="13" fillId="30" borderId="9" applyNumberFormat="0" applyProtection="0">
      <alignment horizontal="left" vertical="top" indent="1"/>
    </xf>
    <xf numFmtId="4" fontId="18" fillId="34" borderId="0" applyNumberFormat="0" applyProtection="0">
      <alignment horizontal="left" vertical="center" indent="1"/>
    </xf>
    <xf numFmtId="4" fontId="19" fillId="27" borderId="9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0" applyNumberFormat="0" applyFill="0" applyBorder="0" applyAlignment="0" applyProtection="0"/>
  </cellStyleXfs>
  <cellXfs count="3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/>
    <xf numFmtId="0" fontId="7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wrapText="1" indent="1"/>
    </xf>
    <xf numFmtId="3" fontId="2" fillId="35" borderId="13" xfId="0" applyNumberFormat="1" applyFont="1" applyFill="1" applyBorder="1" applyAlignment="1">
      <alignment horizontal="right" vertical="center" wrapText="1" indent="1"/>
    </xf>
    <xf numFmtId="49" fontId="1" fillId="0" borderId="12" xfId="0" applyNumberFormat="1" applyFont="1" applyBorder="1" applyAlignment="1">
      <alignment horizontal="left" vertical="top" wrapText="1" indent="1"/>
    </xf>
    <xf numFmtId="49" fontId="2" fillId="0" borderId="12" xfId="0" applyNumberFormat="1" applyFont="1" applyBorder="1" applyAlignment="1">
      <alignment horizontal="left" vertical="top" wrapText="1" indent="1"/>
    </xf>
    <xf numFmtId="49" fontId="1" fillId="0" borderId="16" xfId="0" applyNumberFormat="1" applyFont="1" applyFill="1" applyBorder="1" applyAlignment="1">
      <alignment horizontal="left" vertical="top" wrapText="1" indent="1"/>
    </xf>
    <xf numFmtId="49" fontId="2" fillId="0" borderId="0" xfId="0" applyNumberFormat="1" applyFont="1" applyAlignment="1">
      <alignment horizontal="left" indent="1"/>
    </xf>
    <xf numFmtId="3" fontId="6" fillId="24" borderId="12" xfId="0" applyNumberFormat="1" applyFont="1" applyFill="1" applyBorder="1" applyAlignment="1">
      <alignment horizontal="right" vertical="center" wrapText="1" indent="1"/>
    </xf>
    <xf numFmtId="49" fontId="7" fillId="0" borderId="12" xfId="0" applyNumberFormat="1" applyFont="1" applyBorder="1" applyAlignment="1">
      <alignment horizontal="left" vertical="top" wrapText="1" indent="1"/>
    </xf>
    <xf numFmtId="49" fontId="6" fillId="0" borderId="12" xfId="0" applyNumberFormat="1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14" xfId="0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horizontal="left" vertical="center" wrapText="1" indent="1"/>
    </xf>
    <xf numFmtId="49" fontId="2" fillId="0" borderId="0" xfId="0" applyNumberFormat="1" applyFont="1" applyAlignment="1">
      <alignment vertical="center" wrapText="1"/>
    </xf>
    <xf numFmtId="0" fontId="7" fillId="0" borderId="13" xfId="0" applyFont="1" applyFill="1" applyBorder="1" applyAlignment="1">
      <alignment horizontal="left" vertical="center" wrapText="1" inden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 indent="1"/>
    </xf>
    <xf numFmtId="3" fontId="6" fillId="24" borderId="19" xfId="0" applyNumberFormat="1" applyFont="1" applyFill="1" applyBorder="1" applyAlignment="1">
      <alignment horizontal="righ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right" vertical="center" wrapText="1" indent="1"/>
    </xf>
    <xf numFmtId="0" fontId="6" fillId="0" borderId="12" xfId="0" applyFont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 indent="1"/>
    </xf>
    <xf numFmtId="0" fontId="7" fillId="0" borderId="23" xfId="0" applyFont="1" applyFill="1" applyBorder="1" applyAlignment="1">
      <alignment horizontal="left" vertical="center" wrapText="1" indent="1"/>
    </xf>
    <xf numFmtId="0" fontId="7" fillId="0" borderId="24" xfId="0" applyFont="1" applyFill="1" applyBorder="1" applyAlignment="1">
      <alignment horizontal="left" vertical="center" wrapText="1" indent="1"/>
    </xf>
    <xf numFmtId="0" fontId="7" fillId="0" borderId="25" xfId="0" applyFont="1" applyFill="1" applyBorder="1" applyAlignment="1">
      <alignment horizontal="left" vertical="center" wrapText="1" inden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35" borderId="26" xfId="0" applyFont="1" applyFill="1" applyBorder="1" applyAlignment="1">
      <alignment horizontal="right" vertical="center" wrapText="1" indent="1"/>
    </xf>
    <xf numFmtId="0" fontId="7" fillId="0" borderId="12" xfId="0" applyFont="1" applyBorder="1" applyAlignment="1">
      <alignment horizontal="center" vertical="center" wrapText="1"/>
    </xf>
    <xf numFmtId="1" fontId="6" fillId="35" borderId="12" xfId="0" applyNumberFormat="1" applyFont="1" applyFill="1" applyBorder="1" applyAlignment="1">
      <alignment horizontal="right" vertical="center" wrapText="1" indent="1"/>
    </xf>
    <xf numFmtId="1" fontId="6" fillId="24" borderId="27" xfId="0" applyNumberFormat="1" applyFont="1" applyFill="1" applyBorder="1" applyAlignment="1">
      <alignment horizontal="right" vertical="center" wrapText="1" indent="1"/>
    </xf>
    <xf numFmtId="0" fontId="6" fillId="24" borderId="26" xfId="0" applyFont="1" applyFill="1" applyBorder="1" applyAlignment="1">
      <alignment horizontal="right" vertical="center" wrapText="1" indent="1"/>
    </xf>
    <xf numFmtId="0" fontId="6" fillId="24" borderId="27" xfId="0" applyFont="1" applyFill="1" applyBorder="1" applyAlignment="1">
      <alignment horizontal="right" vertical="center" wrapText="1" indent="1"/>
    </xf>
    <xf numFmtId="0" fontId="6" fillId="24" borderId="28" xfId="0" applyFont="1" applyFill="1" applyBorder="1" applyAlignment="1">
      <alignment horizontal="right" vertical="center" wrapText="1" indent="1"/>
    </xf>
    <xf numFmtId="0" fontId="7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49" fontId="8" fillId="0" borderId="0" xfId="0" applyNumberFormat="1" applyFont="1" applyFill="1" applyBorder="1" applyAlignment="1">
      <alignment vertical="center" wrapText="1"/>
    </xf>
    <xf numFmtId="49" fontId="6" fillId="0" borderId="16" xfId="0" applyNumberFormat="1" applyFont="1" applyBorder="1" applyAlignment="1">
      <alignment horizontal="left" vertical="center" wrapText="1" indent="1"/>
    </xf>
    <xf numFmtId="3" fontId="2" fillId="35" borderId="16" xfId="0" applyNumberFormat="1" applyFont="1" applyFill="1" applyBorder="1" applyAlignment="1">
      <alignment horizontal="right" vertical="center" wrapText="1" indent="1"/>
    </xf>
    <xf numFmtId="49" fontId="24" fillId="0" borderId="0" xfId="0" applyNumberFormat="1" applyFont="1"/>
    <xf numFmtId="49" fontId="1" fillId="0" borderId="29" xfId="0" applyNumberFormat="1" applyFont="1" applyBorder="1" applyAlignment="1">
      <alignment horizontal="left" vertical="top" wrapText="1" indent="1"/>
    </xf>
    <xf numFmtId="3" fontId="2" fillId="0" borderId="21" xfId="0" applyNumberFormat="1" applyFont="1" applyFill="1" applyBorder="1" applyAlignment="1">
      <alignment horizontal="right" vertical="center" wrapText="1" indent="1"/>
    </xf>
    <xf numFmtId="49" fontId="6" fillId="0" borderId="30" xfId="0" applyNumberFormat="1" applyFont="1" applyBorder="1" applyAlignment="1">
      <alignment horizontal="left" vertical="top" wrapText="1" indent="1"/>
    </xf>
    <xf numFmtId="3" fontId="6" fillId="24" borderId="21" xfId="0" applyNumberFormat="1" applyFont="1" applyFill="1" applyBorder="1" applyAlignment="1">
      <alignment horizontal="right" vertical="center" wrapText="1" indent="1"/>
    </xf>
    <xf numFmtId="3" fontId="6" fillId="35" borderId="13" xfId="0" applyNumberFormat="1" applyFont="1" applyFill="1" applyBorder="1" applyAlignment="1">
      <alignment horizontal="right" vertical="center" wrapText="1" indent="1"/>
    </xf>
    <xf numFmtId="3" fontId="6" fillId="35" borderId="24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horizontal="center" vertical="center"/>
    </xf>
    <xf numFmtId="3" fontId="6" fillId="35" borderId="26" xfId="0" applyNumberFormat="1" applyFont="1" applyFill="1" applyBorder="1" applyAlignment="1">
      <alignment horizontal="right" vertical="center" wrapText="1" indent="1"/>
    </xf>
    <xf numFmtId="3" fontId="6" fillId="35" borderId="27" xfId="0" applyNumberFormat="1" applyFont="1" applyFill="1" applyBorder="1" applyAlignment="1">
      <alignment horizontal="right" vertical="center" wrapText="1" indent="1"/>
    </xf>
    <xf numFmtId="0" fontId="2" fillId="0" borderId="0" xfId="40" applyFont="1"/>
    <xf numFmtId="0" fontId="1" fillId="0" borderId="20" xfId="40" applyFont="1" applyBorder="1" applyAlignment="1">
      <alignment horizontal="center" vertical="center" wrapText="1"/>
    </xf>
    <xf numFmtId="49" fontId="1" fillId="0" borderId="29" xfId="40" applyNumberFormat="1" applyFont="1" applyBorder="1" applyAlignment="1">
      <alignment horizontal="left" vertical="center" wrapText="1" indent="1"/>
    </xf>
    <xf numFmtId="0" fontId="3" fillId="0" borderId="21" xfId="40" applyFont="1" applyBorder="1" applyAlignment="1">
      <alignment horizontal="center" vertical="center"/>
    </xf>
    <xf numFmtId="0" fontId="1" fillId="0" borderId="0" xfId="40" applyFont="1"/>
    <xf numFmtId="0" fontId="2" fillId="0" borderId="14" xfId="40" applyFont="1" applyBorder="1" applyAlignment="1">
      <alignment horizontal="center" vertical="center"/>
    </xf>
    <xf numFmtId="49" fontId="1" fillId="0" borderId="12" xfId="40" applyNumberFormat="1" applyFont="1" applyBorder="1" applyAlignment="1">
      <alignment horizontal="left" vertical="top" wrapText="1" indent="1"/>
    </xf>
    <xf numFmtId="3" fontId="6" fillId="24" borderId="13" xfId="40" applyNumberFormat="1" applyFont="1" applyFill="1" applyBorder="1" applyAlignment="1">
      <alignment horizontal="right" vertical="center" wrapText="1" indent="1"/>
    </xf>
    <xf numFmtId="49" fontId="7" fillId="0" borderId="12" xfId="40" applyNumberFormat="1" applyFont="1" applyBorder="1" applyAlignment="1">
      <alignment horizontal="left" vertical="top" wrapText="1" indent="1"/>
    </xf>
    <xf numFmtId="3" fontId="6" fillId="35" borderId="13" xfId="40" applyNumberFormat="1" applyFont="1" applyFill="1" applyBorder="1" applyAlignment="1">
      <alignment horizontal="right" vertical="center" wrapText="1" indent="1"/>
    </xf>
    <xf numFmtId="3" fontId="6" fillId="36" borderId="13" xfId="40" applyNumberFormat="1" applyFont="1" applyFill="1" applyBorder="1" applyAlignment="1">
      <alignment horizontal="right" vertical="center" wrapText="1" indent="1"/>
    </xf>
    <xf numFmtId="49" fontId="2" fillId="0" borderId="12" xfId="40" applyNumberFormat="1" applyFont="1" applyBorder="1" applyAlignment="1">
      <alignment horizontal="left" vertical="top" wrapText="1" indent="1"/>
    </xf>
    <xf numFmtId="3" fontId="2" fillId="35" borderId="13" xfId="40" applyNumberFormat="1" applyFont="1" applyFill="1" applyBorder="1" applyAlignment="1">
      <alignment horizontal="right" vertical="center" wrapText="1" indent="1"/>
    </xf>
    <xf numFmtId="49" fontId="6" fillId="0" borderId="12" xfId="40" applyNumberFormat="1" applyFont="1" applyBorder="1" applyAlignment="1">
      <alignment horizontal="left" vertical="top" wrapText="1" indent="1"/>
    </xf>
    <xf numFmtId="3" fontId="2" fillId="36" borderId="13" xfId="40" applyNumberFormat="1" applyFont="1" applyFill="1" applyBorder="1" applyAlignment="1">
      <alignment horizontal="right" vertical="center" wrapText="1" indent="1"/>
    </xf>
    <xf numFmtId="49" fontId="7" fillId="0" borderId="12" xfId="40" applyNumberFormat="1" applyFont="1" applyFill="1" applyBorder="1" applyAlignment="1">
      <alignment horizontal="left" vertical="top" wrapText="1" indent="1"/>
    </xf>
    <xf numFmtId="3" fontId="6" fillId="0" borderId="13" xfId="40" applyNumberFormat="1" applyFont="1" applyFill="1" applyBorder="1" applyAlignment="1">
      <alignment horizontal="right" vertical="center" wrapText="1" indent="1"/>
    </xf>
    <xf numFmtId="49" fontId="2" fillId="0" borderId="12" xfId="40" applyNumberFormat="1" applyFont="1" applyFill="1" applyBorder="1" applyAlignment="1">
      <alignment horizontal="left" vertical="top" wrapText="1" indent="1"/>
    </xf>
    <xf numFmtId="49" fontId="1" fillId="0" borderId="12" xfId="40" applyNumberFormat="1" applyFont="1" applyFill="1" applyBorder="1" applyAlignment="1">
      <alignment horizontal="left" vertical="top" wrapText="1" indent="1"/>
    </xf>
    <xf numFmtId="3" fontId="2" fillId="0" borderId="13" xfId="40" applyNumberFormat="1" applyFont="1" applyFill="1" applyBorder="1" applyAlignment="1">
      <alignment horizontal="right" vertical="center" wrapText="1" indent="1"/>
    </xf>
    <xf numFmtId="49" fontId="1" fillId="0" borderId="16" xfId="40" applyNumberFormat="1" applyFont="1" applyFill="1" applyBorder="1" applyAlignment="1">
      <alignment horizontal="left" vertical="top" wrapText="1" indent="1"/>
    </xf>
    <xf numFmtId="3" fontId="6" fillId="24" borderId="19" xfId="40" applyNumberFormat="1" applyFont="1" applyFill="1" applyBorder="1" applyAlignment="1">
      <alignment horizontal="right" vertical="center" wrapText="1" indent="1"/>
    </xf>
    <xf numFmtId="0" fontId="2" fillId="0" borderId="31" xfId="40" applyFont="1" applyBorder="1" applyAlignment="1">
      <alignment horizontal="center" vertical="center"/>
    </xf>
    <xf numFmtId="49" fontId="2" fillId="0" borderId="0" xfId="40" applyNumberFormat="1" applyFont="1" applyAlignment="1">
      <alignment horizontal="left" indent="1"/>
    </xf>
    <xf numFmtId="0" fontId="2" fillId="0" borderId="0" xfId="40" applyFont="1" applyAlignment="1">
      <alignment horizontal="center" vertical="center"/>
    </xf>
    <xf numFmtId="0" fontId="7" fillId="0" borderId="0" xfId="0" applyFont="1"/>
    <xf numFmtId="0" fontId="26" fillId="0" borderId="0" xfId="34" applyFont="1" applyAlignment="1" applyProtection="1"/>
    <xf numFmtId="0" fontId="26" fillId="0" borderId="0" xfId="34" quotePrefix="1" applyFont="1" applyAlignment="1" applyProtection="1"/>
    <xf numFmtId="0" fontId="6" fillId="0" borderId="0" xfId="0" applyFont="1"/>
    <xf numFmtId="0" fontId="1" fillId="0" borderId="20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left" vertical="center" wrapText="1" indent="1"/>
    </xf>
    <xf numFmtId="3" fontId="1" fillId="24" borderId="13" xfId="0" applyNumberFormat="1" applyFont="1" applyFill="1" applyBorder="1" applyAlignment="1" applyProtection="1">
      <alignment horizontal="right" vertical="center" wrapText="1" indent="1"/>
    </xf>
    <xf numFmtId="3" fontId="6" fillId="35" borderId="19" xfId="0" applyNumberFormat="1" applyFont="1" applyFill="1" applyBorder="1" applyAlignment="1">
      <alignment horizontal="right" vertical="center" wrapText="1" indent="1"/>
    </xf>
    <xf numFmtId="49" fontId="1" fillId="0" borderId="29" xfId="0" applyNumberFormat="1" applyFont="1" applyBorder="1" applyAlignment="1">
      <alignment horizontal="left" vertical="center" wrapText="1" indent="1"/>
    </xf>
    <xf numFmtId="0" fontId="1" fillId="0" borderId="21" xfId="0" applyFont="1" applyBorder="1" applyAlignment="1">
      <alignment horizontal="center" vertical="center" wrapText="1"/>
    </xf>
    <xf numFmtId="3" fontId="6" fillId="24" borderId="13" xfId="0" applyNumberFormat="1" applyFont="1" applyFill="1" applyBorder="1" applyAlignment="1">
      <alignment horizontal="right" vertical="center" wrapText="1" indent="1"/>
    </xf>
    <xf numFmtId="0" fontId="1" fillId="0" borderId="0" xfId="0" applyFont="1"/>
    <xf numFmtId="0" fontId="2" fillId="0" borderId="14" xfId="0" applyFont="1" applyBorder="1" applyAlignment="1">
      <alignment horizontal="center" vertical="center"/>
    </xf>
    <xf numFmtId="49" fontId="53" fillId="0" borderId="12" xfId="0" applyNumberFormat="1" applyFont="1" applyBorder="1" applyAlignment="1">
      <alignment horizontal="left" vertical="center" wrapText="1" indent="1"/>
    </xf>
    <xf numFmtId="3" fontId="1" fillId="24" borderId="12" xfId="0" applyNumberFormat="1" applyFont="1" applyFill="1" applyBorder="1" applyAlignment="1">
      <alignment horizontal="right" vertical="center" wrapText="1" indent="1"/>
    </xf>
    <xf numFmtId="3" fontId="1" fillId="24" borderId="13" xfId="0" applyNumberFormat="1" applyFont="1" applyFill="1" applyBorder="1" applyAlignment="1">
      <alignment horizontal="right" vertical="center" wrapText="1" indent="1"/>
    </xf>
    <xf numFmtId="0" fontId="54" fillId="0" borderId="0" xfId="0" applyFont="1" applyAlignment="1">
      <alignment wrapText="1"/>
    </xf>
    <xf numFmtId="49" fontId="55" fillId="0" borderId="12" xfId="0" applyNumberFormat="1" applyFont="1" applyBorder="1" applyAlignment="1">
      <alignment horizontal="left" vertical="center" wrapText="1" indent="1"/>
    </xf>
    <xf numFmtId="3" fontId="2" fillId="35" borderId="12" xfId="0" applyNumberFormat="1" applyFont="1" applyFill="1" applyBorder="1" applyAlignment="1">
      <alignment horizontal="right" vertical="center" wrapText="1" indent="1"/>
    </xf>
    <xf numFmtId="3" fontId="7" fillId="35" borderId="12" xfId="0" applyNumberFormat="1" applyFont="1" applyFill="1" applyBorder="1" applyAlignment="1">
      <alignment horizontal="right" vertical="center" wrapText="1" indent="1"/>
    </xf>
    <xf numFmtId="3" fontId="7" fillId="35" borderId="13" xfId="0" applyNumberFormat="1" applyFont="1" applyFill="1" applyBorder="1" applyAlignment="1">
      <alignment horizontal="right" vertical="center" wrapText="1" indent="1"/>
    </xf>
    <xf numFmtId="49" fontId="2" fillId="0" borderId="12" xfId="0" applyNumberFormat="1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7" fillId="0" borderId="0" xfId="0" applyFont="1" applyAlignment="1"/>
    <xf numFmtId="0" fontId="6" fillId="0" borderId="15" xfId="0" applyFont="1" applyFill="1" applyBorder="1" applyAlignment="1">
      <alignment horizontal="left" vertical="center" wrapText="1" indent="1"/>
    </xf>
    <xf numFmtId="0" fontId="7" fillId="0" borderId="19" xfId="0" applyFont="1" applyFill="1" applyBorder="1" applyAlignment="1">
      <alignment horizontal="left" vertical="center" wrapText="1" indent="1"/>
    </xf>
    <xf numFmtId="0" fontId="2" fillId="0" borderId="15" xfId="40" applyFont="1" applyBorder="1" applyAlignment="1">
      <alignment horizontal="center" vertical="center"/>
    </xf>
    <xf numFmtId="49" fontId="56" fillId="0" borderId="12" xfId="0" applyNumberFormat="1" applyFont="1" applyBorder="1" applyAlignment="1">
      <alignment horizontal="left" vertical="center" wrapText="1" indent="1"/>
    </xf>
    <xf numFmtId="49" fontId="2" fillId="0" borderId="16" xfId="0" applyNumberFormat="1" applyFont="1" applyBorder="1" applyAlignment="1">
      <alignment horizontal="left" vertical="center" wrapText="1" indent="1"/>
    </xf>
    <xf numFmtId="3" fontId="2" fillId="35" borderId="19" xfId="0" applyNumberFormat="1" applyFont="1" applyFill="1" applyBorder="1" applyAlignment="1">
      <alignment horizontal="right" vertical="center" wrapText="1" indent="1"/>
    </xf>
    <xf numFmtId="0" fontId="2" fillId="0" borderId="0" xfId="39" applyFont="1"/>
    <xf numFmtId="49" fontId="24" fillId="0" borderId="0" xfId="39" applyNumberFormat="1" applyFont="1"/>
    <xf numFmtId="49" fontId="2" fillId="0" borderId="0" xfId="39" applyNumberFormat="1" applyFont="1"/>
    <xf numFmtId="0" fontId="2" fillId="0" borderId="0" xfId="39" applyFont="1" applyAlignment="1">
      <alignment vertical="center" wrapText="1"/>
    </xf>
    <xf numFmtId="0" fontId="6" fillId="0" borderId="0" xfId="39" applyFont="1" applyBorder="1" applyAlignment="1">
      <alignment horizontal="left" vertical="center" wrapText="1" indent="1"/>
    </xf>
    <xf numFmtId="0" fontId="2" fillId="0" borderId="0" xfId="39" applyFont="1" applyBorder="1" applyAlignment="1">
      <alignment horizontal="center" vertical="center" wrapText="1"/>
    </xf>
    <xf numFmtId="0" fontId="6" fillId="0" borderId="32" xfId="39" applyFont="1" applyBorder="1" applyAlignment="1">
      <alignment horizontal="left" vertical="center" wrapText="1" indent="1"/>
    </xf>
    <xf numFmtId="0" fontId="2" fillId="0" borderId="33" xfId="39" applyFont="1" applyBorder="1" applyAlignment="1">
      <alignment horizontal="center" vertical="center" wrapText="1"/>
    </xf>
    <xf numFmtId="0" fontId="6" fillId="0" borderId="26" xfId="39" applyFont="1" applyBorder="1" applyAlignment="1">
      <alignment horizontal="left" vertical="center" wrapText="1" indent="1"/>
    </xf>
    <xf numFmtId="0" fontId="2" fillId="0" borderId="14" xfId="39" applyFont="1" applyBorder="1" applyAlignment="1">
      <alignment horizontal="center" vertical="center" wrapText="1"/>
    </xf>
    <xf numFmtId="0" fontId="6" fillId="0" borderId="34" xfId="39" applyFont="1" applyBorder="1" applyAlignment="1">
      <alignment horizontal="left" vertical="center" wrapText="1" indent="1"/>
    </xf>
    <xf numFmtId="0" fontId="2" fillId="0" borderId="20" xfId="39" applyFont="1" applyBorder="1" applyAlignment="1">
      <alignment horizontal="center" vertical="center" wrapText="1"/>
    </xf>
    <xf numFmtId="49" fontId="1" fillId="0" borderId="28" xfId="39" applyNumberFormat="1" applyFont="1" applyBorder="1" applyAlignment="1">
      <alignment horizontal="center" vertical="center" wrapText="1"/>
    </xf>
    <xf numFmtId="0" fontId="1" fillId="0" borderId="15" xfId="39" applyFont="1" applyBorder="1" applyAlignment="1">
      <alignment horizontal="center" vertical="center" wrapText="1"/>
    </xf>
    <xf numFmtId="49" fontId="1" fillId="0" borderId="26" xfId="39" applyNumberFormat="1" applyFont="1" applyBorder="1" applyAlignment="1">
      <alignment horizontal="center" vertical="center" wrapText="1"/>
    </xf>
    <xf numFmtId="0" fontId="1" fillId="0" borderId="14" xfId="39" applyFont="1" applyBorder="1" applyAlignment="1">
      <alignment horizontal="center" vertical="center" wrapText="1"/>
    </xf>
    <xf numFmtId="0" fontId="16" fillId="0" borderId="0" xfId="39"/>
    <xf numFmtId="0" fontId="57" fillId="0" borderId="35" xfId="39" applyFont="1" applyBorder="1" applyAlignment="1">
      <alignment horizontal="center" vertical="center"/>
    </xf>
    <xf numFmtId="0" fontId="57" fillId="0" borderId="36" xfId="39" applyFont="1" applyBorder="1" applyAlignment="1">
      <alignment horizontal="center" vertical="center"/>
    </xf>
    <xf numFmtId="0" fontId="57" fillId="0" borderId="37" xfId="39" applyFont="1" applyBorder="1" applyAlignment="1">
      <alignment horizontal="center" vertical="center"/>
    </xf>
    <xf numFmtId="0" fontId="56" fillId="0" borderId="20" xfId="39" applyFont="1" applyFill="1" applyBorder="1" applyAlignment="1">
      <alignment horizontal="right" vertical="center" wrapText="1" indent="1"/>
    </xf>
    <xf numFmtId="0" fontId="56" fillId="37" borderId="29" xfId="39" applyFont="1" applyFill="1" applyBorder="1" applyAlignment="1">
      <alignment vertical="center" wrapText="1"/>
    </xf>
    <xf numFmtId="14" fontId="56" fillId="0" borderId="21" xfId="39" applyNumberFormat="1" applyFont="1" applyFill="1" applyBorder="1" applyAlignment="1">
      <alignment horizontal="center" vertical="center" wrapText="1"/>
    </xf>
    <xf numFmtId="0" fontId="56" fillId="0" borderId="14" xfId="39" applyFont="1" applyFill="1" applyBorder="1" applyAlignment="1">
      <alignment horizontal="right" vertical="center" wrapText="1" indent="1"/>
    </xf>
    <xf numFmtId="0" fontId="56" fillId="38" borderId="12" xfId="39" applyFont="1" applyFill="1" applyBorder="1" applyAlignment="1">
      <alignment vertical="center" wrapText="1"/>
    </xf>
    <xf numFmtId="14" fontId="56" fillId="0" borderId="13" xfId="39" applyNumberFormat="1" applyFont="1" applyFill="1" applyBorder="1" applyAlignment="1">
      <alignment horizontal="center" vertical="center" wrapText="1"/>
    </xf>
    <xf numFmtId="0" fontId="56" fillId="0" borderId="12" xfId="39" applyFont="1" applyFill="1" applyBorder="1" applyAlignment="1">
      <alignment vertical="center" wrapText="1"/>
    </xf>
    <xf numFmtId="0" fontId="2" fillId="0" borderId="38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left" vertical="center" wrapText="1" indent="1"/>
    </xf>
    <xf numFmtId="3" fontId="2" fillId="35" borderId="30" xfId="0" applyNumberFormat="1" applyFont="1" applyFill="1" applyBorder="1" applyAlignment="1">
      <alignment horizontal="right" vertical="center" wrapText="1" indent="1"/>
    </xf>
    <xf numFmtId="3" fontId="2" fillId="35" borderId="24" xfId="0" applyNumberFormat="1" applyFont="1" applyFill="1" applyBorder="1" applyAlignment="1">
      <alignment horizontal="right" vertical="center" wrapText="1" indent="1"/>
    </xf>
    <xf numFmtId="0" fontId="2" fillId="0" borderId="0" xfId="40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 indent="1"/>
    </xf>
    <xf numFmtId="0" fontId="2" fillId="0" borderId="3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 vertical="center" wrapText="1" indent="1"/>
    </xf>
    <xf numFmtId="0" fontId="6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right" vertical="center" wrapText="1" indent="1"/>
    </xf>
    <xf numFmtId="0" fontId="2" fillId="0" borderId="0" xfId="0" applyFont="1" applyFill="1" applyAlignment="1">
      <alignment vertical="center" wrapText="1"/>
    </xf>
    <xf numFmtId="0" fontId="7" fillId="0" borderId="12" xfId="39" applyFont="1" applyBorder="1" applyAlignment="1">
      <alignment horizontal="center" vertical="center" wrapText="1"/>
    </xf>
    <xf numFmtId="0" fontId="7" fillId="0" borderId="13" xfId="39" applyFont="1" applyBorder="1" applyAlignment="1">
      <alignment horizontal="center" vertical="center" wrapText="1"/>
    </xf>
    <xf numFmtId="0" fontId="1" fillId="0" borderId="12" xfId="39" applyFont="1" applyBorder="1" applyAlignment="1">
      <alignment horizontal="center" vertical="center" wrapText="1"/>
    </xf>
    <xf numFmtId="0" fontId="6" fillId="0" borderId="12" xfId="39" applyFont="1" applyBorder="1" applyAlignment="1">
      <alignment horizontal="center" vertical="center" wrapText="1"/>
    </xf>
    <xf numFmtId="0" fontId="6" fillId="0" borderId="13" xfId="39" applyFont="1" applyBorder="1" applyAlignment="1">
      <alignment horizontal="center" vertical="center" wrapText="1"/>
    </xf>
    <xf numFmtId="3" fontId="2" fillId="35" borderId="12" xfId="39" applyNumberFormat="1" applyFont="1" applyFill="1" applyBorder="1" applyAlignment="1">
      <alignment horizontal="right" vertical="center" wrapText="1" indent="1"/>
    </xf>
    <xf numFmtId="3" fontId="6" fillId="24" borderId="12" xfId="39" applyNumberFormat="1" applyFont="1" applyFill="1" applyBorder="1" applyAlignment="1">
      <alignment horizontal="right" vertical="center" wrapText="1" indent="1"/>
    </xf>
    <xf numFmtId="3" fontId="6" fillId="24" borderId="13" xfId="39" applyNumberFormat="1" applyFont="1" applyFill="1" applyBorder="1" applyAlignment="1">
      <alignment horizontal="right" vertical="center" wrapText="1" indent="1"/>
    </xf>
    <xf numFmtId="3" fontId="2" fillId="35" borderId="13" xfId="39" applyNumberFormat="1" applyFont="1" applyFill="1" applyBorder="1" applyAlignment="1">
      <alignment horizontal="right" vertical="center" wrapText="1" indent="1"/>
    </xf>
    <xf numFmtId="3" fontId="2" fillId="35" borderId="16" xfId="39" applyNumberFormat="1" applyFont="1" applyFill="1" applyBorder="1" applyAlignment="1">
      <alignment horizontal="right" vertical="center" wrapText="1" indent="1"/>
    </xf>
    <xf numFmtId="3" fontId="2" fillId="35" borderId="19" xfId="39" applyNumberFormat="1" applyFont="1" applyFill="1" applyBorder="1" applyAlignment="1">
      <alignment horizontal="right" vertical="center" wrapText="1" indent="1"/>
    </xf>
    <xf numFmtId="0" fontId="2" fillId="0" borderId="38" xfId="0" applyFont="1" applyBorder="1" applyAlignment="1">
      <alignment horizontal="center" vertical="center" wrapText="1"/>
    </xf>
    <xf numFmtId="49" fontId="58" fillId="0" borderId="0" xfId="0" applyNumberFormat="1" applyFont="1" applyBorder="1" applyAlignment="1">
      <alignment horizontal="left" vertical="center" wrapText="1" indent="1"/>
    </xf>
    <xf numFmtId="0" fontId="6" fillId="35" borderId="13" xfId="0" applyFont="1" applyFill="1" applyBorder="1" applyAlignment="1">
      <alignment horizontal="right" vertical="center" wrapText="1" indent="1"/>
    </xf>
    <xf numFmtId="0" fontId="54" fillId="0" borderId="0" xfId="39" applyFont="1"/>
    <xf numFmtId="3" fontId="57" fillId="24" borderId="12" xfId="39" applyNumberFormat="1" applyFont="1" applyFill="1" applyBorder="1" applyAlignment="1">
      <alignment horizontal="right" vertical="center" wrapText="1" indent="1"/>
    </xf>
    <xf numFmtId="3" fontId="6" fillId="0" borderId="16" xfId="0" applyNumberFormat="1" applyFont="1" applyFill="1" applyBorder="1" applyAlignment="1">
      <alignment horizontal="right" vertical="center" wrapText="1" indent="1"/>
    </xf>
    <xf numFmtId="0" fontId="56" fillId="0" borderId="38" xfId="39" applyFont="1" applyFill="1" applyBorder="1" applyAlignment="1">
      <alignment horizontal="right" vertical="center" wrapText="1" indent="1"/>
    </xf>
    <xf numFmtId="0" fontId="56" fillId="38" borderId="30" xfId="39" applyFont="1" applyFill="1" applyBorder="1" applyAlignment="1">
      <alignment vertical="center" wrapText="1"/>
    </xf>
    <xf numFmtId="14" fontId="56" fillId="0" borderId="24" xfId="39" applyNumberFormat="1" applyFont="1" applyFill="1" applyBorder="1" applyAlignment="1">
      <alignment horizontal="center" vertical="center" wrapText="1"/>
    </xf>
    <xf numFmtId="0" fontId="59" fillId="35" borderId="40" xfId="0" applyFont="1" applyFill="1" applyBorder="1" applyAlignment="1">
      <alignment horizontal="left" vertical="center" wrapText="1" indent="1"/>
    </xf>
    <xf numFmtId="0" fontId="54" fillId="0" borderId="40" xfId="0" applyFont="1" applyFill="1" applyBorder="1" applyAlignment="1">
      <alignment horizontal="left" vertical="center" wrapText="1" indent="1"/>
    </xf>
    <xf numFmtId="0" fontId="7" fillId="39" borderId="0" xfId="0" applyFont="1" applyFill="1" applyAlignment="1">
      <alignment vertical="center" wrapText="1"/>
    </xf>
    <xf numFmtId="0" fontId="6" fillId="39" borderId="14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" fontId="7" fillId="40" borderId="12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6" fillId="40" borderId="26" xfId="0" applyNumberFormat="1" applyFont="1" applyFill="1" applyBorder="1" applyAlignment="1">
      <alignment horizontal="right" vertical="center" wrapText="1" indent="1"/>
    </xf>
    <xf numFmtId="3" fontId="7" fillId="0" borderId="13" xfId="0" applyNumberFormat="1" applyFont="1" applyFill="1" applyBorder="1" applyAlignment="1">
      <alignment horizontal="center" vertical="center" wrapText="1"/>
    </xf>
    <xf numFmtId="3" fontId="6" fillId="40" borderId="13" xfId="0" applyNumberFormat="1" applyFont="1" applyFill="1" applyBorder="1" applyAlignment="1">
      <alignment horizontal="right" vertical="center" wrapText="1" indent="1"/>
    </xf>
    <xf numFmtId="3" fontId="6" fillId="41" borderId="27" xfId="0" applyNumberFormat="1" applyFont="1" applyFill="1" applyBorder="1" applyAlignment="1">
      <alignment horizontal="right" vertical="center" wrapText="1" indent="1"/>
    </xf>
    <xf numFmtId="3" fontId="6" fillId="40" borderId="27" xfId="0" applyNumberFormat="1" applyFont="1" applyFill="1" applyBorder="1" applyAlignment="1">
      <alignment horizontal="right" vertical="center" wrapText="1" indent="1"/>
    </xf>
    <xf numFmtId="49" fontId="2" fillId="0" borderId="0" xfId="0" applyNumberFormat="1" applyFont="1" applyFill="1" applyBorder="1" applyAlignment="1">
      <alignment vertical="center" wrapText="1"/>
    </xf>
    <xf numFmtId="0" fontId="60" fillId="0" borderId="0" xfId="34" quotePrefix="1" applyFont="1" applyAlignment="1" applyProtection="1"/>
    <xf numFmtId="0" fontId="54" fillId="0" borderId="0" xfId="0" applyFont="1"/>
    <xf numFmtId="0" fontId="54" fillId="0" borderId="15" xfId="0" applyFont="1" applyFill="1" applyBorder="1" applyAlignment="1">
      <alignment horizontal="right" vertical="center" wrapText="1" indent="1"/>
    </xf>
    <xf numFmtId="14" fontId="54" fillId="0" borderId="19" xfId="0" applyNumberFormat="1" applyFont="1" applyFill="1" applyBorder="1" applyAlignment="1">
      <alignment horizontal="center" vertical="center" wrapText="1"/>
    </xf>
    <xf numFmtId="0" fontId="54" fillId="39" borderId="16" xfId="0" applyFont="1" applyFill="1" applyBorder="1" applyAlignment="1">
      <alignment vertical="center" wrapText="1"/>
    </xf>
    <xf numFmtId="49" fontId="59" fillId="39" borderId="12" xfId="0" applyNumberFormat="1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6" fillId="41" borderId="62" xfId="0" applyNumberFormat="1" applyFont="1" applyFill="1" applyBorder="1" applyAlignment="1">
      <alignment horizontal="right" vertical="center" wrapText="1" indent="1"/>
    </xf>
    <xf numFmtId="3" fontId="7" fillId="0" borderId="19" xfId="0" applyNumberFormat="1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3" fontId="7" fillId="40" borderId="27" xfId="0" applyNumberFormat="1" applyFont="1" applyFill="1" applyBorder="1" applyAlignment="1">
      <alignment horizontal="center" vertical="center" wrapText="1"/>
    </xf>
    <xf numFmtId="3" fontId="7" fillId="0" borderId="27" xfId="0" applyNumberFormat="1" applyFont="1" applyFill="1" applyBorder="1" applyAlignment="1">
      <alignment horizontal="center" vertical="center" wrapText="1"/>
    </xf>
    <xf numFmtId="3" fontId="6" fillId="41" borderId="6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 indent="1"/>
    </xf>
    <xf numFmtId="0" fontId="6" fillId="0" borderId="19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 indent="1"/>
    </xf>
    <xf numFmtId="49" fontId="1" fillId="0" borderId="0" xfId="0" applyNumberFormat="1" applyFont="1" applyFill="1" applyBorder="1" applyAlignment="1">
      <alignment horizontal="left" vertical="top" wrapText="1" indent="1"/>
    </xf>
    <xf numFmtId="0" fontId="0" fillId="0" borderId="0" xfId="0" applyAlignment="1">
      <alignment vertical="center"/>
    </xf>
    <xf numFmtId="0" fontId="61" fillId="0" borderId="0" xfId="0" applyFont="1" applyBorder="1" applyAlignment="1">
      <alignment horizontal="left" vertical="center" wrapText="1"/>
    </xf>
    <xf numFmtId="0" fontId="22" fillId="0" borderId="0" xfId="39" applyFont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17" xfId="39" applyFont="1" applyBorder="1" applyAlignment="1">
      <alignment horizontal="center" vertical="center"/>
    </xf>
    <xf numFmtId="0" fontId="10" fillId="0" borderId="41" xfId="39" applyFont="1" applyBorder="1" applyAlignment="1">
      <alignment horizontal="center" vertical="center"/>
    </xf>
    <xf numFmtId="0" fontId="10" fillId="0" borderId="42" xfId="39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3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45" xfId="40" applyFont="1" applyBorder="1" applyAlignment="1">
      <alignment horizontal="center" vertical="center"/>
    </xf>
    <xf numFmtId="0" fontId="3" fillId="0" borderId="39" xfId="40" applyFont="1" applyBorder="1" applyAlignment="1">
      <alignment horizontal="center" vertical="center"/>
    </xf>
    <xf numFmtId="0" fontId="3" fillId="0" borderId="46" xfId="40" applyFont="1" applyBorder="1" applyAlignment="1">
      <alignment horizontal="center" vertical="center"/>
    </xf>
    <xf numFmtId="0" fontId="1" fillId="0" borderId="47" xfId="40" applyFont="1" applyBorder="1" applyAlignment="1">
      <alignment horizontal="left" vertical="center"/>
    </xf>
    <xf numFmtId="0" fontId="1" fillId="0" borderId="48" xfId="40" applyFont="1" applyBorder="1" applyAlignment="1">
      <alignment horizontal="left" vertical="center"/>
    </xf>
    <xf numFmtId="0" fontId="1" fillId="0" borderId="25" xfId="40" applyFont="1" applyBorder="1" applyAlignment="1">
      <alignment horizontal="left" vertical="center"/>
    </xf>
    <xf numFmtId="0" fontId="2" fillId="0" borderId="0" xfId="4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 wrapText="1"/>
    </xf>
    <xf numFmtId="49" fontId="1" fillId="0" borderId="53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9" xfId="40" applyFont="1" applyBorder="1" applyAlignment="1">
      <alignment horizontal="left" vertical="center"/>
    </xf>
    <xf numFmtId="0" fontId="1" fillId="0" borderId="50" xfId="4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54" xfId="0" applyFont="1" applyFill="1" applyBorder="1" applyAlignment="1">
      <alignment horizontal="left" vertical="center"/>
    </xf>
    <xf numFmtId="0" fontId="46" fillId="0" borderId="55" xfId="0" applyFont="1" applyFill="1" applyBorder="1" applyAlignment="1">
      <alignment horizontal="left" vertical="center"/>
    </xf>
    <xf numFmtId="0" fontId="46" fillId="0" borderId="52" xfId="0" applyFont="1" applyFill="1" applyBorder="1" applyAlignment="1">
      <alignment horizontal="left" vertical="center"/>
    </xf>
    <xf numFmtId="0" fontId="46" fillId="0" borderId="34" xfId="0" applyFont="1" applyFill="1" applyBorder="1" applyAlignment="1">
      <alignment horizontal="left" vertical="center"/>
    </xf>
    <xf numFmtId="0" fontId="46" fillId="0" borderId="50" xfId="0" applyFont="1" applyFill="1" applyBorder="1" applyAlignment="1">
      <alignment horizontal="left" vertical="center"/>
    </xf>
    <xf numFmtId="0" fontId="46" fillId="0" borderId="53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6" fillId="0" borderId="0" xfId="0" applyFont="1" applyFill="1" applyBorder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 wrapText="1" indent="1"/>
    </xf>
    <xf numFmtId="0" fontId="6" fillId="0" borderId="46" xfId="0" applyFont="1" applyFill="1" applyBorder="1" applyAlignment="1">
      <alignment horizontal="left" vertical="center" wrapText="1" inden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61" fillId="0" borderId="5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 wrapText="1" indent="1"/>
    </xf>
    <xf numFmtId="0" fontId="6" fillId="0" borderId="59" xfId="0" applyFont="1" applyBorder="1" applyAlignment="1">
      <alignment horizontal="left" vertical="center" wrapText="1" indent="1"/>
    </xf>
    <xf numFmtId="0" fontId="6" fillId="0" borderId="3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3" fillId="0" borderId="56" xfId="39" applyFont="1" applyBorder="1" applyAlignment="1">
      <alignment horizontal="center" vertical="center" wrapText="1"/>
    </xf>
    <xf numFmtId="0" fontId="3" fillId="0" borderId="57" xfId="39" applyFont="1" applyBorder="1" applyAlignment="1">
      <alignment horizontal="center" vertical="center" wrapText="1"/>
    </xf>
    <xf numFmtId="0" fontId="3" fillId="0" borderId="60" xfId="39" applyFont="1" applyBorder="1" applyAlignment="1">
      <alignment horizontal="center" vertical="center" wrapText="1"/>
    </xf>
    <xf numFmtId="0" fontId="3" fillId="0" borderId="58" xfId="39" applyFont="1" applyBorder="1" applyAlignment="1">
      <alignment horizontal="center" vertical="center" wrapText="1"/>
    </xf>
    <xf numFmtId="0" fontId="6" fillId="0" borderId="22" xfId="39" applyFont="1" applyBorder="1" applyAlignment="1">
      <alignment horizontal="left" vertical="center" wrapText="1"/>
    </xf>
    <xf numFmtId="0" fontId="6" fillId="0" borderId="61" xfId="39" applyFont="1" applyBorder="1" applyAlignment="1">
      <alignment horizontal="left" vertical="center" wrapText="1"/>
    </xf>
    <xf numFmtId="0" fontId="6" fillId="0" borderId="57" xfId="39" applyFont="1" applyBorder="1" applyAlignment="1">
      <alignment horizontal="left" vertical="center" wrapText="1"/>
    </xf>
    <xf numFmtId="0" fontId="6" fillId="0" borderId="60" xfId="39" applyFont="1" applyBorder="1" applyAlignment="1">
      <alignment horizontal="left" vertical="center" wrapText="1"/>
    </xf>
    <xf numFmtId="0" fontId="6" fillId="0" borderId="58" xfId="39" applyFont="1" applyBorder="1" applyAlignment="1">
      <alignment horizontal="left" vertical="center" wrapText="1"/>
    </xf>
    <xf numFmtId="0" fontId="22" fillId="0" borderId="12" xfId="39" applyFont="1" applyBorder="1" applyAlignment="1">
      <alignment horizontal="left" vertical="center" wrapText="1"/>
    </xf>
    <xf numFmtId="0" fontId="6" fillId="0" borderId="45" xfId="39" applyFont="1" applyBorder="1" applyAlignment="1">
      <alignment horizontal="center" vertical="center" wrapText="1"/>
    </xf>
    <xf numFmtId="0" fontId="6" fillId="0" borderId="46" xfId="39" applyFont="1" applyBorder="1" applyAlignment="1">
      <alignment horizontal="center" vertical="center" wrapText="1"/>
    </xf>
    <xf numFmtId="0" fontId="22" fillId="0" borderId="26" xfId="39" applyFont="1" applyBorder="1" applyAlignment="1">
      <alignment horizontal="left" vertical="center"/>
    </xf>
    <xf numFmtId="0" fontId="22" fillId="0" borderId="48" xfId="39" applyFont="1" applyBorder="1" applyAlignment="1">
      <alignment horizontal="left" vertical="center"/>
    </xf>
    <xf numFmtId="0" fontId="22" fillId="0" borderId="27" xfId="39" applyFont="1" applyBorder="1" applyAlignment="1">
      <alignment horizontal="left" vertical="center"/>
    </xf>
    <xf numFmtId="0" fontId="64" fillId="0" borderId="0" xfId="39" applyFont="1" applyBorder="1" applyAlignment="1">
      <alignment horizontal="left" vertical="center"/>
    </xf>
    <xf numFmtId="0" fontId="22" fillId="0" borderId="0" xfId="39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</cellXfs>
  <cellStyles count="8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čiarky 2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Hypertextové prepojenie" xfId="34" builtinId="8"/>
    <cellStyle name="Check Cell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álna" xfId="0" builtinId="0"/>
    <cellStyle name="Normálna 2" xfId="39" xr:uid="{00000000-0005-0000-0000-000027000000}"/>
    <cellStyle name="normálne 2" xfId="40" xr:uid="{00000000-0005-0000-0000-000028000000}"/>
    <cellStyle name="normálne 3" xfId="41" xr:uid="{00000000-0005-0000-0000-000029000000}"/>
    <cellStyle name="normálne 4" xfId="42" xr:uid="{00000000-0005-0000-0000-00002A000000}"/>
    <cellStyle name="normální_List1" xfId="43" xr:uid="{00000000-0005-0000-0000-00002B000000}"/>
    <cellStyle name="Note" xfId="44" xr:uid="{00000000-0005-0000-0000-00002C000000}"/>
    <cellStyle name="Output" xfId="45" xr:uid="{00000000-0005-0000-0000-00002D000000}"/>
    <cellStyle name="SAPBEXaggData" xfId="46" xr:uid="{00000000-0005-0000-0000-00002E000000}"/>
    <cellStyle name="SAPBEXaggDataEmph" xfId="47" xr:uid="{00000000-0005-0000-0000-00002F000000}"/>
    <cellStyle name="SAPBEXaggItem" xfId="48" xr:uid="{00000000-0005-0000-0000-000030000000}"/>
    <cellStyle name="SAPBEXaggItemX" xfId="49" xr:uid="{00000000-0005-0000-0000-000031000000}"/>
    <cellStyle name="SAPBEXexcBad7" xfId="50" xr:uid="{00000000-0005-0000-0000-000032000000}"/>
    <cellStyle name="SAPBEXexcBad8" xfId="51" xr:uid="{00000000-0005-0000-0000-000033000000}"/>
    <cellStyle name="SAPBEXexcBad9" xfId="52" xr:uid="{00000000-0005-0000-0000-000034000000}"/>
    <cellStyle name="SAPBEXexcCritical4" xfId="53" xr:uid="{00000000-0005-0000-0000-000035000000}"/>
    <cellStyle name="SAPBEXexcCritical5" xfId="54" xr:uid="{00000000-0005-0000-0000-000036000000}"/>
    <cellStyle name="SAPBEXexcCritical6" xfId="55" xr:uid="{00000000-0005-0000-0000-000037000000}"/>
    <cellStyle name="SAPBEXexcGood1" xfId="56" xr:uid="{00000000-0005-0000-0000-000038000000}"/>
    <cellStyle name="SAPBEXexcGood2" xfId="57" xr:uid="{00000000-0005-0000-0000-000039000000}"/>
    <cellStyle name="SAPBEXexcGood3" xfId="58" xr:uid="{00000000-0005-0000-0000-00003A000000}"/>
    <cellStyle name="SAPBEXfilterDrill" xfId="59" xr:uid="{00000000-0005-0000-0000-00003B000000}"/>
    <cellStyle name="SAPBEXfilterItem" xfId="60" xr:uid="{00000000-0005-0000-0000-00003C000000}"/>
    <cellStyle name="SAPBEXfilterText" xfId="61" xr:uid="{00000000-0005-0000-0000-00003D000000}"/>
    <cellStyle name="SAPBEXformats" xfId="62" xr:uid="{00000000-0005-0000-0000-00003E000000}"/>
    <cellStyle name="SAPBEXheaderItem" xfId="63" xr:uid="{00000000-0005-0000-0000-00003F000000}"/>
    <cellStyle name="SAPBEXheaderText" xfId="64" xr:uid="{00000000-0005-0000-0000-000040000000}"/>
    <cellStyle name="SAPBEXHLevel0" xfId="65" xr:uid="{00000000-0005-0000-0000-000041000000}"/>
    <cellStyle name="SAPBEXHLevel0X" xfId="66" xr:uid="{00000000-0005-0000-0000-000042000000}"/>
    <cellStyle name="SAPBEXHLevel1" xfId="67" xr:uid="{00000000-0005-0000-0000-000043000000}"/>
    <cellStyle name="SAPBEXHLevel1X" xfId="68" xr:uid="{00000000-0005-0000-0000-000044000000}"/>
    <cellStyle name="SAPBEXHLevel2" xfId="69" xr:uid="{00000000-0005-0000-0000-000045000000}"/>
    <cellStyle name="SAPBEXHLevel2X" xfId="70" xr:uid="{00000000-0005-0000-0000-000046000000}"/>
    <cellStyle name="SAPBEXHLevel3" xfId="71" xr:uid="{00000000-0005-0000-0000-000047000000}"/>
    <cellStyle name="SAPBEXHLevel3X" xfId="72" xr:uid="{00000000-0005-0000-0000-000048000000}"/>
    <cellStyle name="SAPBEXchaText" xfId="73" xr:uid="{00000000-0005-0000-0000-000049000000}"/>
    <cellStyle name="SAPBEXresData" xfId="74" xr:uid="{00000000-0005-0000-0000-00004A000000}"/>
    <cellStyle name="SAPBEXresDataEmph" xfId="75" xr:uid="{00000000-0005-0000-0000-00004B000000}"/>
    <cellStyle name="SAPBEXresItem" xfId="76" xr:uid="{00000000-0005-0000-0000-00004C000000}"/>
    <cellStyle name="SAPBEXresItemX" xfId="77" xr:uid="{00000000-0005-0000-0000-00004D000000}"/>
    <cellStyle name="SAPBEXstdData" xfId="78" xr:uid="{00000000-0005-0000-0000-00004E000000}"/>
    <cellStyle name="SAPBEXstdDataEmph" xfId="79" xr:uid="{00000000-0005-0000-0000-00004F000000}"/>
    <cellStyle name="SAPBEXstdItem" xfId="80" xr:uid="{00000000-0005-0000-0000-000050000000}"/>
    <cellStyle name="SAPBEXstdItemX" xfId="81" xr:uid="{00000000-0005-0000-0000-000051000000}"/>
    <cellStyle name="SAPBEXtitle" xfId="82" xr:uid="{00000000-0005-0000-0000-000052000000}"/>
    <cellStyle name="SAPBEXundefined" xfId="83" xr:uid="{00000000-0005-0000-0000-000053000000}"/>
    <cellStyle name="Title" xfId="84" xr:uid="{00000000-0005-0000-0000-000054000000}"/>
    <cellStyle name="Total" xfId="85" xr:uid="{00000000-0005-0000-0000-000055000000}"/>
    <cellStyle name="Warning Text" xfId="86" xr:uid="{00000000-0005-0000-0000-00005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0.145/Documents%20and%20Settings/mederly/Local%20Settings/Temporary%20Internet%20Files/OLK185F/struktura%20zamestnancov%20po%20fakultach_PM%2004-12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mederly\Local%20Settings\Temporary%20Internet%20Files\OLK185F\struktura%20zamestnancov%20po%20fakultach_PM%2004-12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tupy"/>
      <sheetName val="struktura profesorov"/>
      <sheetName val="struktura docentov"/>
      <sheetName val="T7-systemizacia po fakultach"/>
      <sheetName val="T8-vek profesorov"/>
      <sheetName val="T9-vek docentov"/>
      <sheetName val="10-ostatní_s_PhD"/>
      <sheetName val="studetni verzus miesta"/>
      <sheetName val="vahy"/>
      <sheetName val="nepubliko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B1">
            <v>1</v>
          </cell>
        </row>
        <row r="2">
          <cell r="B2">
            <v>0.3</v>
          </cell>
        </row>
        <row r="3">
          <cell r="B3">
            <v>3</v>
          </cell>
        </row>
        <row r="4">
          <cell r="B4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tupy"/>
      <sheetName val="struktura profesorov"/>
      <sheetName val="struktura docentov"/>
      <sheetName val="T7-systemizacia po fakultach"/>
      <sheetName val="T8-vek profesorov"/>
      <sheetName val="T9-vek docentov"/>
      <sheetName val="10-ostatní_s_PhD"/>
      <sheetName val="studetni verzus miesta"/>
      <sheetName val="vahy"/>
      <sheetName val="nepubliko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B1">
            <v>1</v>
          </cell>
        </row>
        <row r="2">
          <cell r="B2">
            <v>0.3</v>
          </cell>
        </row>
        <row r="3">
          <cell r="B3">
            <v>3</v>
          </cell>
        </row>
        <row r="4">
          <cell r="B4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3"/>
  <sheetViews>
    <sheetView workbookViewId="0">
      <selection activeCell="L2" sqref="L2"/>
    </sheetView>
  </sheetViews>
  <sheetFormatPr defaultRowHeight="12.75" x14ac:dyDescent="0.2"/>
  <cols>
    <col min="1" max="1" width="13.42578125" customWidth="1"/>
  </cols>
  <sheetData>
    <row r="1" spans="1:11" ht="15.75" x14ac:dyDescent="0.25">
      <c r="A1" s="106" t="s">
        <v>78</v>
      </c>
      <c r="B1" s="106" t="s">
        <v>167</v>
      </c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5.75" x14ac:dyDescent="0.25">
      <c r="A2" s="104" t="s">
        <v>91</v>
      </c>
      <c r="B2" s="103" t="s">
        <v>168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5.75" x14ac:dyDescent="0.25">
      <c r="A3" s="105" t="s">
        <v>79</v>
      </c>
      <c r="B3" s="103" t="s">
        <v>80</v>
      </c>
      <c r="C3" s="103"/>
      <c r="D3" s="103"/>
      <c r="E3" s="103"/>
      <c r="F3" s="103"/>
      <c r="G3" s="103"/>
      <c r="H3" s="103"/>
      <c r="I3" s="103"/>
      <c r="J3" s="103"/>
      <c r="K3" s="103"/>
    </row>
    <row r="4" spans="1:11" ht="15.75" x14ac:dyDescent="0.25">
      <c r="A4" s="105" t="s">
        <v>81</v>
      </c>
      <c r="B4" s="103" t="s">
        <v>82</v>
      </c>
      <c r="C4" s="103"/>
      <c r="D4" s="103"/>
      <c r="E4" s="103"/>
      <c r="F4" s="103"/>
      <c r="G4" s="103"/>
      <c r="H4" s="103"/>
      <c r="I4" s="103"/>
      <c r="J4" s="103"/>
      <c r="K4" s="103"/>
    </row>
    <row r="5" spans="1:11" ht="15.75" x14ac:dyDescent="0.25">
      <c r="A5" s="105" t="s">
        <v>83</v>
      </c>
      <c r="B5" s="103" t="s">
        <v>84</v>
      </c>
      <c r="C5" s="103"/>
      <c r="D5" s="103"/>
      <c r="E5" s="103"/>
      <c r="F5" s="103"/>
      <c r="G5" s="103"/>
      <c r="H5" s="103"/>
      <c r="I5" s="103"/>
      <c r="J5" s="103"/>
      <c r="K5" s="103"/>
    </row>
    <row r="6" spans="1:11" ht="15.75" x14ac:dyDescent="0.25">
      <c r="A6" s="105" t="s">
        <v>85</v>
      </c>
      <c r="B6" s="103" t="s">
        <v>86</v>
      </c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5.75" x14ac:dyDescent="0.25">
      <c r="A7" s="216" t="s">
        <v>197</v>
      </c>
      <c r="B7" s="217" t="s">
        <v>194</v>
      </c>
      <c r="C7" s="217"/>
      <c r="D7" s="103"/>
      <c r="E7" s="103"/>
      <c r="F7" s="103"/>
      <c r="G7" s="103"/>
      <c r="H7" s="103"/>
      <c r="I7" s="103"/>
      <c r="J7" s="103"/>
      <c r="K7" s="103"/>
    </row>
    <row r="8" spans="1:11" ht="15.75" x14ac:dyDescent="0.25">
      <c r="A8" s="105" t="s">
        <v>87</v>
      </c>
      <c r="B8" s="103" t="s">
        <v>88</v>
      </c>
      <c r="C8" s="103"/>
      <c r="D8" s="103"/>
      <c r="E8" s="103"/>
      <c r="F8" s="103"/>
      <c r="G8" s="103"/>
      <c r="H8" s="103"/>
      <c r="I8" s="103"/>
      <c r="J8" s="103"/>
      <c r="K8" s="103"/>
    </row>
    <row r="9" spans="1:11" ht="15.75" x14ac:dyDescent="0.25">
      <c r="A9" s="105" t="s">
        <v>89</v>
      </c>
      <c r="B9" s="103" t="s">
        <v>90</v>
      </c>
      <c r="C9" s="103"/>
      <c r="D9" s="103"/>
      <c r="E9" s="103"/>
      <c r="F9" s="103"/>
      <c r="G9" s="103"/>
      <c r="H9" s="103"/>
      <c r="I9" s="103"/>
      <c r="J9" s="103"/>
      <c r="K9" s="103"/>
    </row>
    <row r="10" spans="1:11" ht="15.75" x14ac:dyDescent="0.25">
      <c r="A10" s="104" t="s">
        <v>101</v>
      </c>
      <c r="B10" s="127" t="s">
        <v>169</v>
      </c>
      <c r="C10" s="103"/>
      <c r="D10" s="103"/>
      <c r="E10" s="103"/>
      <c r="F10" s="103"/>
      <c r="G10" s="103"/>
      <c r="H10" s="103"/>
      <c r="I10" s="103"/>
      <c r="J10" s="103"/>
      <c r="K10" s="103"/>
    </row>
    <row r="11" spans="1:11" ht="15.75" x14ac:dyDescent="0.2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1" ht="15.75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</row>
    <row r="13" spans="1:11" ht="15.75" x14ac:dyDescent="0.2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</row>
  </sheetData>
  <hyperlinks>
    <hyperlink ref="A3" location="'T1-Dotácie podľa DZ'!A1" display="'Tabuľka č.1" xr:uid="{00000000-0004-0000-0000-000000000000}"/>
    <hyperlink ref="A4" location="'T2-Výnosy'!Oblasť_tlače" display="'Tabuľka č. 2" xr:uid="{00000000-0004-0000-0000-000001000000}"/>
    <hyperlink ref="A5" location="'T3 - Analýza nákladov '!Názvy_tlače" display="'Tabuľka č. 3" xr:uid="{00000000-0004-0000-0000-000002000000}"/>
    <hyperlink ref="A6" location="'T4-Soc_štipendiá'!Oblasť_tlače" display="'Tabuľka č. 4" xr:uid="{00000000-0004-0000-0000-000003000000}"/>
    <hyperlink ref="A8" location="'T5-Štip_ z vlastných'!A1" display="'Tabuľka č. 5" xr:uid="{00000000-0004-0000-0000-000004000000}"/>
    <hyperlink ref="A9" location="'T6_motivačné štipendiá'!A1" display="'Tabuľka č. 6" xr:uid="{00000000-0004-0000-0000-000005000000}"/>
    <hyperlink ref="A2" location="Vysvetlivky!Názvy_tlače" display="Vysvetlivky" xr:uid="{00000000-0004-0000-0000-000006000000}"/>
    <hyperlink ref="A10" location="'T7-Výnosy zo školného'!A1" display="Tabuľka č. 7" xr:uid="{00000000-0004-0000-0000-000007000000}"/>
    <hyperlink ref="A7" location="'T4a_Tehot. štipendiá'!A1" display="Tabuľka č. 4a" xr:uid="{00000000-0004-0000-0000-000008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</sheetPr>
  <dimension ref="A1:G2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2" sqref="A22:B22"/>
    </sheetView>
  </sheetViews>
  <sheetFormatPr defaultRowHeight="18.75" x14ac:dyDescent="0.25"/>
  <cols>
    <col min="1" max="1" width="9.140625" style="134"/>
    <col min="2" max="2" width="67.28515625" style="136" customWidth="1"/>
    <col min="3" max="4" width="21.5703125" style="135" customWidth="1"/>
    <col min="5" max="5" width="24.85546875" style="135" customWidth="1"/>
    <col min="6" max="6" width="26.42578125" style="134" customWidth="1"/>
    <col min="7" max="7" width="16.140625" style="134" customWidth="1"/>
    <col min="8" max="16384" width="9.140625" style="134"/>
  </cols>
  <sheetData>
    <row r="1" spans="1:7" ht="40.5" customHeight="1" thickBot="1" x14ac:dyDescent="0.3">
      <c r="A1" s="337" t="s">
        <v>200</v>
      </c>
      <c r="B1" s="338"/>
      <c r="C1" s="338"/>
      <c r="D1" s="339"/>
      <c r="E1" s="339"/>
      <c r="F1" s="340"/>
    </row>
    <row r="2" spans="1:7" ht="35.1" customHeight="1" thickBot="1" x14ac:dyDescent="0.3">
      <c r="A2" s="341" t="s">
        <v>136</v>
      </c>
      <c r="B2" s="342"/>
      <c r="C2" s="343"/>
      <c r="D2" s="344"/>
      <c r="E2" s="344"/>
      <c r="F2" s="345"/>
    </row>
    <row r="3" spans="1:7" ht="33" customHeight="1" x14ac:dyDescent="0.25">
      <c r="A3" s="149" t="s">
        <v>10</v>
      </c>
      <c r="B3" s="148" t="s">
        <v>11</v>
      </c>
      <c r="C3" s="347">
        <v>2020</v>
      </c>
      <c r="D3" s="348"/>
      <c r="E3" s="347">
        <v>2021</v>
      </c>
      <c r="F3" s="348"/>
    </row>
    <row r="4" spans="1:7" ht="75" customHeight="1" x14ac:dyDescent="0.25">
      <c r="A4" s="149"/>
      <c r="B4" s="148"/>
      <c r="C4" s="175" t="s">
        <v>162</v>
      </c>
      <c r="D4" s="175" t="s">
        <v>163</v>
      </c>
      <c r="E4" s="175" t="s">
        <v>162</v>
      </c>
      <c r="F4" s="176" t="s">
        <v>163</v>
      </c>
    </row>
    <row r="5" spans="1:7" ht="22.9" customHeight="1" thickBot="1" x14ac:dyDescent="0.3">
      <c r="A5" s="147"/>
      <c r="B5" s="146"/>
      <c r="C5" s="177" t="s">
        <v>1</v>
      </c>
      <c r="D5" s="177" t="s">
        <v>2</v>
      </c>
      <c r="E5" s="178" t="s">
        <v>3</v>
      </c>
      <c r="F5" s="179" t="s">
        <v>5</v>
      </c>
    </row>
    <row r="6" spans="1:7" s="137" customFormat="1" ht="31.5" x14ac:dyDescent="0.2">
      <c r="A6" s="145">
        <v>1</v>
      </c>
      <c r="B6" s="144" t="s">
        <v>113</v>
      </c>
      <c r="C6" s="180"/>
      <c r="D6" s="180"/>
      <c r="E6" s="181">
        <f>C9</f>
        <v>0</v>
      </c>
      <c r="F6" s="182">
        <v>0</v>
      </c>
    </row>
    <row r="7" spans="1:7" ht="36" customHeight="1" x14ac:dyDescent="0.25">
      <c r="A7" s="143">
        <v>2</v>
      </c>
      <c r="B7" s="142" t="s">
        <v>164</v>
      </c>
      <c r="C7" s="180"/>
      <c r="D7" s="180">
        <v>8250</v>
      </c>
      <c r="E7" s="180"/>
      <c r="F7" s="183">
        <v>34750</v>
      </c>
    </row>
    <row r="8" spans="1:7" ht="24.75" customHeight="1" x14ac:dyDescent="0.25">
      <c r="A8" s="143">
        <v>3</v>
      </c>
      <c r="B8" s="142" t="s">
        <v>116</v>
      </c>
      <c r="C8" s="180"/>
      <c r="D8" s="180">
        <v>8250</v>
      </c>
      <c r="E8" s="180"/>
      <c r="F8" s="183">
        <v>34750</v>
      </c>
    </row>
    <row r="9" spans="1:7" ht="39.75" customHeight="1" x14ac:dyDescent="0.25">
      <c r="A9" s="143">
        <v>4</v>
      </c>
      <c r="B9" s="142" t="s">
        <v>115</v>
      </c>
      <c r="C9" s="181">
        <f>C6+C7-C8</f>
        <v>0</v>
      </c>
      <c r="D9" s="181">
        <f>D6+D7-D8</f>
        <v>0</v>
      </c>
      <c r="E9" s="190">
        <f>E6+E7-E8</f>
        <v>0</v>
      </c>
      <c r="F9" s="182">
        <f>F6+F7-F8</f>
        <v>0</v>
      </c>
      <c r="G9" s="189"/>
    </row>
    <row r="10" spans="1:7" ht="29.25" customHeight="1" thickBot="1" x14ac:dyDescent="0.3">
      <c r="A10" s="141">
        <v>5</v>
      </c>
      <c r="B10" s="140" t="s">
        <v>100</v>
      </c>
      <c r="C10" s="184"/>
      <c r="D10" s="184">
        <v>38</v>
      </c>
      <c r="E10" s="184"/>
      <c r="F10" s="185">
        <v>177</v>
      </c>
    </row>
    <row r="11" spans="1:7" ht="21" customHeight="1" x14ac:dyDescent="0.25">
      <c r="A11" s="139"/>
      <c r="B11" s="138"/>
      <c r="C11" s="134"/>
      <c r="D11" s="134"/>
      <c r="E11" s="134"/>
      <c r="G11" s="137"/>
    </row>
    <row r="12" spans="1:7" ht="15.75" x14ac:dyDescent="0.25">
      <c r="A12" s="346" t="s">
        <v>114</v>
      </c>
      <c r="B12" s="346"/>
      <c r="C12" s="346"/>
      <c r="D12" s="346"/>
      <c r="E12" s="346"/>
      <c r="F12" s="346"/>
    </row>
    <row r="13" spans="1:7" ht="15.75" x14ac:dyDescent="0.25">
      <c r="A13" s="349" t="s">
        <v>134</v>
      </c>
      <c r="B13" s="350"/>
      <c r="C13" s="350"/>
      <c r="D13" s="350"/>
      <c r="E13" s="350"/>
      <c r="F13" s="351"/>
    </row>
    <row r="14" spans="1:7" ht="15.75" x14ac:dyDescent="0.25">
      <c r="A14" s="349" t="s">
        <v>135</v>
      </c>
      <c r="B14" s="350"/>
      <c r="C14" s="350"/>
      <c r="D14" s="350"/>
      <c r="E14" s="350"/>
      <c r="F14" s="351"/>
    </row>
    <row r="15" spans="1:7" ht="15.75" x14ac:dyDescent="0.25">
      <c r="A15" s="239"/>
      <c r="B15" s="239"/>
      <c r="C15" s="239"/>
      <c r="D15" s="239"/>
      <c r="E15" s="239"/>
      <c r="F15" s="239"/>
    </row>
    <row r="16" spans="1:7" ht="15.75" x14ac:dyDescent="0.25">
      <c r="A16" s="352" t="s">
        <v>229</v>
      </c>
      <c r="B16" s="303"/>
      <c r="C16" s="303"/>
      <c r="D16" s="303"/>
      <c r="E16" s="303"/>
      <c r="F16" s="303"/>
    </row>
    <row r="17" spans="1:6" ht="15.75" x14ac:dyDescent="0.25">
      <c r="A17" s="353" t="s">
        <v>230</v>
      </c>
      <c r="B17" s="301"/>
      <c r="C17" s="301"/>
      <c r="D17" s="301"/>
      <c r="E17" s="301"/>
      <c r="F17" s="301"/>
    </row>
    <row r="18" spans="1:6" ht="15.75" x14ac:dyDescent="0.25">
      <c r="A18" s="353" t="s">
        <v>231</v>
      </c>
      <c r="B18" s="301"/>
      <c r="C18" s="301"/>
      <c r="D18" s="301"/>
      <c r="E18" s="301"/>
      <c r="F18" s="301"/>
    </row>
    <row r="19" spans="1:6" ht="15.75" x14ac:dyDescent="0.25">
      <c r="A19" s="353" t="s">
        <v>232</v>
      </c>
      <c r="B19" s="301"/>
      <c r="C19" s="301"/>
      <c r="D19" s="301"/>
      <c r="E19" s="301"/>
      <c r="F19" s="301"/>
    </row>
    <row r="21" spans="1:6" s="1" customFormat="1" x14ac:dyDescent="0.25">
      <c r="A21" s="273" t="s">
        <v>245</v>
      </c>
      <c r="B21" s="273"/>
      <c r="C21" s="68"/>
      <c r="D21" s="68"/>
    </row>
    <row r="22" spans="1:6" s="1" customFormat="1" x14ac:dyDescent="0.25">
      <c r="A22" s="273" t="s">
        <v>244</v>
      </c>
      <c r="B22" s="273"/>
      <c r="C22" s="68"/>
      <c r="D22" s="68"/>
    </row>
    <row r="23" spans="1:6" s="1" customFormat="1" x14ac:dyDescent="0.25">
      <c r="A23" s="273" t="s">
        <v>209</v>
      </c>
      <c r="B23" s="273"/>
      <c r="C23" s="68"/>
      <c r="D23" s="68"/>
    </row>
    <row r="24" spans="1:6" s="1" customFormat="1" x14ac:dyDescent="0.25">
      <c r="B24" s="3"/>
      <c r="C24" s="68"/>
      <c r="D24" s="68"/>
    </row>
  </sheetData>
  <mergeCells count="14">
    <mergeCell ref="A23:B23"/>
    <mergeCell ref="A1:F1"/>
    <mergeCell ref="A2:F2"/>
    <mergeCell ref="A12:F12"/>
    <mergeCell ref="E3:F3"/>
    <mergeCell ref="A21:B21"/>
    <mergeCell ref="A22:B22"/>
    <mergeCell ref="A13:F13"/>
    <mergeCell ref="A14:F14"/>
    <mergeCell ref="C3:D3"/>
    <mergeCell ref="A16:F16"/>
    <mergeCell ref="A17:F17"/>
    <mergeCell ref="A18:F18"/>
    <mergeCell ref="A19:F19"/>
  </mergeCells>
  <printOptions horizontalCentered="1"/>
  <pageMargins left="0.74803149606299213" right="0.74803149606299213" top="0.64" bottom="0.98425196850393704" header="0.51181102362204722" footer="0.51181102362204722"/>
  <pageSetup paperSize="9"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  <pageSetUpPr fitToPage="1"/>
  </sheetPr>
  <dimension ref="A1:H26"/>
  <sheetViews>
    <sheetView tabSelected="1" zoomScaleNormal="100" workbookViewId="0">
      <pane xSplit="2" ySplit="4" topLeftCell="C5" activePane="bottomRight" state="frozen"/>
      <selection activeCell="G22" sqref="G22"/>
      <selection pane="topRight" activeCell="G22" sqref="G22"/>
      <selection pane="bottomLeft" activeCell="G22" sqref="G22"/>
      <selection pane="bottomRight" activeCell="B26" sqref="B26"/>
    </sheetView>
  </sheetViews>
  <sheetFormatPr defaultRowHeight="15.75" x14ac:dyDescent="0.25"/>
  <cols>
    <col min="1" max="1" width="7.85546875" style="2" customWidth="1"/>
    <col min="2" max="2" width="89.5703125" style="3" customWidth="1"/>
    <col min="3" max="3" width="16.85546875" style="1" customWidth="1"/>
    <col min="4" max="4" width="17.28515625" style="1" customWidth="1"/>
    <col min="5" max="16384" width="9.140625" style="1"/>
  </cols>
  <sheetData>
    <row r="1" spans="1:8" ht="50.1" customHeight="1" thickBot="1" x14ac:dyDescent="0.3">
      <c r="A1" s="354" t="s">
        <v>201</v>
      </c>
      <c r="B1" s="355"/>
      <c r="C1" s="355"/>
      <c r="D1" s="356"/>
    </row>
    <row r="2" spans="1:8" ht="34.9" customHeight="1" x14ac:dyDescent="0.25">
      <c r="A2" s="357" t="s">
        <v>206</v>
      </c>
      <c r="B2" s="358"/>
      <c r="C2" s="358"/>
      <c r="D2" s="359"/>
    </row>
    <row r="3" spans="1:8" s="114" customFormat="1" ht="31.5" x14ac:dyDescent="0.25">
      <c r="A3" s="14" t="s">
        <v>10</v>
      </c>
      <c r="B3" s="6" t="s">
        <v>11</v>
      </c>
      <c r="C3" s="5">
        <v>2020</v>
      </c>
      <c r="D3" s="13">
        <v>2021</v>
      </c>
    </row>
    <row r="4" spans="1:8" s="114" customFormat="1" x14ac:dyDescent="0.25">
      <c r="A4" s="14"/>
      <c r="B4" s="6"/>
      <c r="C4" s="5" t="s">
        <v>1</v>
      </c>
      <c r="D4" s="13" t="s">
        <v>2</v>
      </c>
    </row>
    <row r="5" spans="1:8" ht="15.75" customHeight="1" x14ac:dyDescent="0.25">
      <c r="A5" s="115">
        <v>1</v>
      </c>
      <c r="B5" s="116" t="s">
        <v>133</v>
      </c>
      <c r="C5" s="117">
        <v>1727691</v>
      </c>
      <c r="D5" s="118">
        <f>D6+D7</f>
        <v>2033734.99</v>
      </c>
      <c r="E5" s="114"/>
      <c r="F5" s="114"/>
      <c r="G5" s="119"/>
      <c r="H5" s="119"/>
    </row>
    <row r="6" spans="1:8" ht="15.75" customHeight="1" x14ac:dyDescent="0.25">
      <c r="A6" s="115">
        <v>2</v>
      </c>
      <c r="B6" s="131" t="s">
        <v>107</v>
      </c>
      <c r="C6" s="122">
        <v>615291</v>
      </c>
      <c r="D6" s="123">
        <v>1297735.25</v>
      </c>
      <c r="E6" s="114"/>
      <c r="F6" s="114"/>
      <c r="G6" s="119"/>
      <c r="H6" s="119"/>
    </row>
    <row r="7" spans="1:8" x14ac:dyDescent="0.25">
      <c r="A7" s="115">
        <v>3</v>
      </c>
      <c r="B7" s="131" t="s">
        <v>108</v>
      </c>
      <c r="C7" s="122">
        <v>1112400</v>
      </c>
      <c r="D7" s="123">
        <v>735999.74</v>
      </c>
      <c r="E7" s="114"/>
      <c r="F7" s="114"/>
      <c r="G7" s="119"/>
      <c r="H7" s="119"/>
    </row>
    <row r="8" spans="1:8" x14ac:dyDescent="0.25">
      <c r="A8" s="115">
        <v>4</v>
      </c>
      <c r="B8" s="120" t="s">
        <v>131</v>
      </c>
      <c r="C8" s="122">
        <v>524</v>
      </c>
      <c r="D8" s="123">
        <v>581</v>
      </c>
      <c r="G8" s="119"/>
    </row>
    <row r="9" spans="1:8" ht="21.75" customHeight="1" x14ac:dyDescent="0.25">
      <c r="A9" s="115">
        <v>5</v>
      </c>
      <c r="B9" s="18" t="s">
        <v>214</v>
      </c>
      <c r="C9" s="26">
        <v>193102</v>
      </c>
      <c r="D9" s="113">
        <f>SUM(D10:D16)</f>
        <v>310191.13</v>
      </c>
      <c r="G9" s="119"/>
    </row>
    <row r="10" spans="1:8" x14ac:dyDescent="0.25">
      <c r="A10" s="115">
        <v>6</v>
      </c>
      <c r="B10" s="124" t="s">
        <v>109</v>
      </c>
      <c r="C10" s="121">
        <v>0</v>
      </c>
      <c r="D10" s="21">
        <v>0</v>
      </c>
    </row>
    <row r="11" spans="1:8" x14ac:dyDescent="0.25">
      <c r="A11" s="115">
        <v>7</v>
      </c>
      <c r="B11" s="124" t="s">
        <v>110</v>
      </c>
      <c r="C11" s="121">
        <v>56638</v>
      </c>
      <c r="D11" s="21">
        <v>67142</v>
      </c>
    </row>
    <row r="12" spans="1:8" x14ac:dyDescent="0.25">
      <c r="A12" s="115">
        <v>8</v>
      </c>
      <c r="B12" s="124" t="s">
        <v>111</v>
      </c>
      <c r="C12" s="121">
        <v>3432</v>
      </c>
      <c r="D12" s="21">
        <v>4264</v>
      </c>
    </row>
    <row r="13" spans="1:8" x14ac:dyDescent="0.25">
      <c r="A13" s="161">
        <v>9</v>
      </c>
      <c r="B13" s="162" t="s">
        <v>112</v>
      </c>
      <c r="C13" s="163">
        <v>282</v>
      </c>
      <c r="D13" s="164">
        <v>500</v>
      </c>
    </row>
    <row r="14" spans="1:8" x14ac:dyDescent="0.25">
      <c r="A14" s="161">
        <v>10</v>
      </c>
      <c r="B14" s="162" t="s">
        <v>212</v>
      </c>
      <c r="C14" s="163"/>
      <c r="D14" s="164">
        <v>62000</v>
      </c>
    </row>
    <row r="15" spans="1:8" x14ac:dyDescent="0.25">
      <c r="A15" s="161">
        <v>11</v>
      </c>
      <c r="B15" s="162" t="s">
        <v>213</v>
      </c>
      <c r="C15" s="163"/>
      <c r="D15" s="164">
        <v>121106</v>
      </c>
    </row>
    <row r="16" spans="1:8" ht="16.5" thickBot="1" x14ac:dyDescent="0.3">
      <c r="A16" s="125">
        <v>12</v>
      </c>
      <c r="B16" s="132" t="s">
        <v>132</v>
      </c>
      <c r="C16" s="67">
        <v>132750</v>
      </c>
      <c r="D16" s="133">
        <v>55179.13</v>
      </c>
    </row>
    <row r="17" spans="1:4" x14ac:dyDescent="0.25">
      <c r="A17" s="75"/>
      <c r="B17" s="19"/>
      <c r="C17"/>
      <c r="D17"/>
    </row>
    <row r="18" spans="1:4" x14ac:dyDescent="0.25">
      <c r="A18" s="266" t="s">
        <v>233</v>
      </c>
      <c r="B18" s="255"/>
      <c r="C18" s="255"/>
      <c r="D18" s="255"/>
    </row>
    <row r="19" spans="1:4" x14ac:dyDescent="0.25">
      <c r="A19" s="258" t="s">
        <v>234</v>
      </c>
      <c r="B19" s="259"/>
      <c r="C19" s="259"/>
      <c r="D19" s="259"/>
    </row>
    <row r="20" spans="1:4" x14ac:dyDescent="0.25">
      <c r="A20" s="258" t="s">
        <v>235</v>
      </c>
      <c r="B20" s="259"/>
      <c r="C20" s="259"/>
      <c r="D20" s="259"/>
    </row>
    <row r="21" spans="1:4" x14ac:dyDescent="0.25">
      <c r="A21" s="75"/>
      <c r="B21" s="19"/>
    </row>
    <row r="22" spans="1:4" x14ac:dyDescent="0.25">
      <c r="A22" s="273" t="s">
        <v>245</v>
      </c>
      <c r="B22" s="273"/>
    </row>
    <row r="23" spans="1:4" x14ac:dyDescent="0.25">
      <c r="A23" s="273" t="s">
        <v>244</v>
      </c>
      <c r="B23" s="273"/>
    </row>
    <row r="24" spans="1:4" x14ac:dyDescent="0.25">
      <c r="A24" s="273" t="s">
        <v>211</v>
      </c>
      <c r="B24" s="273"/>
    </row>
    <row r="25" spans="1:4" x14ac:dyDescent="0.25">
      <c r="B25" s="126"/>
    </row>
    <row r="26" spans="1:4" x14ac:dyDescent="0.25">
      <c r="B26" s="126"/>
    </row>
  </sheetData>
  <mergeCells count="8">
    <mergeCell ref="A1:D1"/>
    <mergeCell ref="A2:D2"/>
    <mergeCell ref="A22:B22"/>
    <mergeCell ref="A23:B23"/>
    <mergeCell ref="A24:B24"/>
    <mergeCell ref="A18:D18"/>
    <mergeCell ref="A19:D19"/>
    <mergeCell ref="A20:D20"/>
  </mergeCells>
  <pageMargins left="0.86614173228346458" right="0.7480314960629921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J12" sqref="I11:J12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C40"/>
  <sheetViews>
    <sheetView topLeftCell="A8" zoomScale="75" workbookViewId="0">
      <selection activeCell="A2" sqref="A2:IV2"/>
    </sheetView>
  </sheetViews>
  <sheetFormatPr defaultRowHeight="15.75" x14ac:dyDescent="0.2"/>
  <cols>
    <col min="1" max="1" width="15.140625" style="17" customWidth="1"/>
    <col min="2" max="2" width="114" style="4" customWidth="1"/>
    <col min="3" max="3" width="19" style="4" customWidth="1"/>
    <col min="4" max="16384" width="9.140625" style="4"/>
  </cols>
  <sheetData>
    <row r="1" spans="1:3" ht="30.75" customHeight="1" thickBot="1" x14ac:dyDescent="0.25">
      <c r="A1" s="242" t="s">
        <v>170</v>
      </c>
      <c r="B1" s="243"/>
    </row>
    <row r="2" spans="1:3" ht="42.75" customHeight="1" thickBot="1" x14ac:dyDescent="0.25">
      <c r="A2" s="35" t="s">
        <v>19</v>
      </c>
      <c r="B2" s="36" t="s">
        <v>4</v>
      </c>
    </row>
    <row r="3" spans="1:3" ht="142.5" customHeight="1" x14ac:dyDescent="0.2">
      <c r="A3" s="49" t="s">
        <v>20</v>
      </c>
      <c r="B3" s="50" t="s">
        <v>64</v>
      </c>
    </row>
    <row r="4" spans="1:3" ht="54" customHeight="1" x14ac:dyDescent="0.2">
      <c r="A4" s="31" t="s">
        <v>21</v>
      </c>
      <c r="B4" s="34" t="s">
        <v>145</v>
      </c>
    </row>
    <row r="5" spans="1:3" ht="56.25" customHeight="1" x14ac:dyDescent="0.2">
      <c r="A5" s="31" t="s">
        <v>22</v>
      </c>
      <c r="B5" s="34" t="s">
        <v>77</v>
      </c>
    </row>
    <row r="6" spans="1:3" ht="167.25" customHeight="1" x14ac:dyDescent="0.2">
      <c r="A6" s="31" t="s">
        <v>23</v>
      </c>
      <c r="B6" s="34" t="s">
        <v>65</v>
      </c>
    </row>
    <row r="7" spans="1:3" ht="50.25" customHeight="1" x14ac:dyDescent="0.2">
      <c r="A7" s="37" t="s">
        <v>18</v>
      </c>
      <c r="B7" s="34" t="s">
        <v>171</v>
      </c>
    </row>
    <row r="8" spans="1:3" ht="41.25" customHeight="1" x14ac:dyDescent="0.2">
      <c r="A8" s="37" t="s">
        <v>36</v>
      </c>
      <c r="B8" s="34" t="s">
        <v>172</v>
      </c>
    </row>
    <row r="9" spans="1:3" x14ac:dyDescent="0.2">
      <c r="A9" s="37" t="s">
        <v>8</v>
      </c>
      <c r="B9" s="34" t="s">
        <v>173</v>
      </c>
    </row>
    <row r="10" spans="1:3" ht="69" customHeight="1" x14ac:dyDescent="0.2">
      <c r="A10" s="37" t="s">
        <v>6</v>
      </c>
      <c r="B10" s="34" t="s">
        <v>161</v>
      </c>
    </row>
    <row r="11" spans="1:3" ht="69" customHeight="1" x14ac:dyDescent="0.2">
      <c r="A11" s="198" t="s">
        <v>175</v>
      </c>
      <c r="B11" s="195" t="s">
        <v>176</v>
      </c>
      <c r="C11" s="197" t="s">
        <v>181</v>
      </c>
    </row>
    <row r="12" spans="1:3" ht="69" customHeight="1" x14ac:dyDescent="0.2">
      <c r="A12" s="198" t="s">
        <v>179</v>
      </c>
      <c r="B12" s="196" t="s">
        <v>177</v>
      </c>
      <c r="C12" s="197" t="s">
        <v>181</v>
      </c>
    </row>
    <row r="13" spans="1:3" ht="69" customHeight="1" x14ac:dyDescent="0.2">
      <c r="A13" s="198" t="s">
        <v>180</v>
      </c>
      <c r="B13" s="196" t="s">
        <v>178</v>
      </c>
      <c r="C13" s="197" t="s">
        <v>181</v>
      </c>
    </row>
    <row r="14" spans="1:3" ht="54.75" customHeight="1" x14ac:dyDescent="0.2">
      <c r="A14" s="37" t="s">
        <v>7</v>
      </c>
      <c r="B14" s="51" t="s">
        <v>159</v>
      </c>
    </row>
    <row r="15" spans="1:3" ht="31.5" x14ac:dyDescent="0.2">
      <c r="A15" s="37" t="s">
        <v>9</v>
      </c>
      <c r="B15" s="52" t="s">
        <v>160</v>
      </c>
    </row>
    <row r="16" spans="1:3" ht="44.25" customHeight="1" thickBot="1" x14ac:dyDescent="0.25">
      <c r="A16" s="128" t="s">
        <v>104</v>
      </c>
      <c r="B16" s="129" t="s">
        <v>174</v>
      </c>
    </row>
    <row r="17" spans="1:2" x14ac:dyDescent="0.2">
      <c r="A17" s="32"/>
      <c r="B17" s="32"/>
    </row>
    <row r="18" spans="1:2" x14ac:dyDescent="0.2">
      <c r="A18" s="32"/>
      <c r="B18" s="32"/>
    </row>
    <row r="19" spans="1:2" x14ac:dyDescent="0.2">
      <c r="A19" s="32"/>
      <c r="B19" s="32"/>
    </row>
    <row r="20" spans="1:2" x14ac:dyDescent="0.2">
      <c r="A20" s="30"/>
      <c r="B20" s="30"/>
    </row>
    <row r="21" spans="1:2" x14ac:dyDescent="0.2">
      <c r="A21" s="30"/>
      <c r="B21" s="30"/>
    </row>
    <row r="22" spans="1:2" x14ac:dyDescent="0.2">
      <c r="A22" s="30"/>
      <c r="B22" s="30"/>
    </row>
    <row r="23" spans="1:2" x14ac:dyDescent="0.2">
      <c r="A23" s="30"/>
      <c r="B23" s="30"/>
    </row>
    <row r="24" spans="1:2" x14ac:dyDescent="0.2">
      <c r="A24" s="30"/>
      <c r="B24" s="30"/>
    </row>
    <row r="25" spans="1:2" x14ac:dyDescent="0.2">
      <c r="A25" s="30"/>
      <c r="B25" s="30"/>
    </row>
    <row r="26" spans="1:2" x14ac:dyDescent="0.2">
      <c r="A26" s="30"/>
      <c r="B26" s="30"/>
    </row>
    <row r="27" spans="1:2" x14ac:dyDescent="0.2">
      <c r="A27" s="30"/>
      <c r="B27" s="30"/>
    </row>
    <row r="28" spans="1:2" x14ac:dyDescent="0.2">
      <c r="A28" s="30"/>
      <c r="B28" s="30"/>
    </row>
    <row r="29" spans="1:2" x14ac:dyDescent="0.2">
      <c r="A29" s="30"/>
      <c r="B29" s="30"/>
    </row>
    <row r="30" spans="1:2" x14ac:dyDescent="0.2">
      <c r="A30" s="30"/>
      <c r="B30" s="30"/>
    </row>
    <row r="31" spans="1:2" x14ac:dyDescent="0.2">
      <c r="A31" s="30"/>
      <c r="B31" s="30"/>
    </row>
    <row r="32" spans="1:2" x14ac:dyDescent="0.2">
      <c r="A32" s="30"/>
      <c r="B32" s="30"/>
    </row>
    <row r="33" spans="1:2" x14ac:dyDescent="0.2">
      <c r="A33" s="30"/>
      <c r="B33" s="30"/>
    </row>
    <row r="34" spans="1:2" x14ac:dyDescent="0.2">
      <c r="A34" s="30"/>
      <c r="B34" s="30"/>
    </row>
    <row r="35" spans="1:2" x14ac:dyDescent="0.2">
      <c r="A35" s="30"/>
      <c r="B35" s="30"/>
    </row>
    <row r="36" spans="1:2" x14ac:dyDescent="0.2">
      <c r="A36" s="30"/>
      <c r="B36" s="30"/>
    </row>
    <row r="37" spans="1:2" x14ac:dyDescent="0.2">
      <c r="A37" s="30"/>
      <c r="B37" s="30"/>
    </row>
    <row r="38" spans="1:2" x14ac:dyDescent="0.2">
      <c r="A38" s="30"/>
      <c r="B38" s="30"/>
    </row>
    <row r="39" spans="1:2" x14ac:dyDescent="0.2">
      <c r="A39" s="30"/>
      <c r="B39" s="30"/>
    </row>
    <row r="40" spans="1:2" x14ac:dyDescent="0.2">
      <c r="A40" s="30"/>
      <c r="B40" s="30"/>
    </row>
  </sheetData>
  <mergeCells count="1">
    <mergeCell ref="A1:B1"/>
  </mergeCells>
  <phoneticPr fontId="5" type="noConversion"/>
  <printOptions gridLines="1"/>
  <pageMargins left="0.45" right="0.32" top="1" bottom="1" header="0.4921259845" footer="0.4921259845"/>
  <pageSetup paperSize="9" scale="65" fitToHeight="5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12"/>
  <sheetViews>
    <sheetView zoomScaleNormal="100" workbookViewId="0">
      <selection activeCell="C20" sqref="C20"/>
    </sheetView>
  </sheetViews>
  <sheetFormatPr defaultRowHeight="12.75" x14ac:dyDescent="0.2"/>
  <cols>
    <col min="1" max="1" width="9.140625" style="150"/>
    <col min="2" max="2" width="56.85546875" style="150" customWidth="1"/>
    <col min="3" max="3" width="22" style="150" customWidth="1"/>
    <col min="4" max="16384" width="9.140625" style="150"/>
  </cols>
  <sheetData>
    <row r="1" spans="1:3" ht="30.75" customHeight="1" thickBot="1" x14ac:dyDescent="0.25">
      <c r="A1" s="244" t="s">
        <v>118</v>
      </c>
      <c r="B1" s="245"/>
      <c r="C1" s="246"/>
    </row>
    <row r="2" spans="1:3" ht="29.25" customHeight="1" thickBot="1" x14ac:dyDescent="0.25">
      <c r="A2" s="151" t="s">
        <v>119</v>
      </c>
      <c r="B2" s="152" t="s">
        <v>120</v>
      </c>
      <c r="C2" s="153" t="s">
        <v>121</v>
      </c>
    </row>
    <row r="3" spans="1:3" ht="24" customHeight="1" x14ac:dyDescent="0.2">
      <c r="A3" s="154">
        <v>1</v>
      </c>
      <c r="B3" s="155" t="s">
        <v>122</v>
      </c>
      <c r="C3" s="156">
        <v>38623</v>
      </c>
    </row>
    <row r="4" spans="1:3" ht="24" customHeight="1" x14ac:dyDescent="0.2">
      <c r="A4" s="157">
        <v>4</v>
      </c>
      <c r="B4" s="158" t="s">
        <v>123</v>
      </c>
      <c r="C4" s="159">
        <v>39326</v>
      </c>
    </row>
    <row r="5" spans="1:3" ht="24" customHeight="1" x14ac:dyDescent="0.2">
      <c r="A5" s="157">
        <v>5</v>
      </c>
      <c r="B5" s="158" t="s">
        <v>124</v>
      </c>
      <c r="C5" s="159">
        <v>39326</v>
      </c>
    </row>
    <row r="6" spans="1:3" ht="24" customHeight="1" x14ac:dyDescent="0.2">
      <c r="A6" s="157">
        <v>6</v>
      </c>
      <c r="B6" s="158" t="s">
        <v>125</v>
      </c>
      <c r="C6" s="159">
        <v>39326</v>
      </c>
    </row>
    <row r="7" spans="1:3" ht="32.25" customHeight="1" x14ac:dyDescent="0.2">
      <c r="A7" s="157">
        <v>7</v>
      </c>
      <c r="B7" s="158" t="s">
        <v>126</v>
      </c>
      <c r="C7" s="159">
        <v>39326</v>
      </c>
    </row>
    <row r="8" spans="1:3" ht="24" customHeight="1" x14ac:dyDescent="0.2">
      <c r="A8" s="157">
        <v>8</v>
      </c>
      <c r="B8" s="158" t="s">
        <v>127</v>
      </c>
      <c r="C8" s="159">
        <v>39326</v>
      </c>
    </row>
    <row r="9" spans="1:3" ht="24" customHeight="1" x14ac:dyDescent="0.2">
      <c r="A9" s="157">
        <v>9</v>
      </c>
      <c r="B9" s="160" t="s">
        <v>128</v>
      </c>
      <c r="C9" s="159">
        <v>39326</v>
      </c>
    </row>
    <row r="10" spans="1:3" ht="24" customHeight="1" x14ac:dyDescent="0.2">
      <c r="A10" s="157">
        <v>18</v>
      </c>
      <c r="B10" s="160" t="s">
        <v>129</v>
      </c>
      <c r="C10" s="159">
        <v>40245</v>
      </c>
    </row>
    <row r="11" spans="1:3" ht="24" customHeight="1" x14ac:dyDescent="0.2">
      <c r="A11" s="192">
        <v>19</v>
      </c>
      <c r="B11" s="193" t="s">
        <v>130</v>
      </c>
      <c r="C11" s="194">
        <v>41275</v>
      </c>
    </row>
    <row r="12" spans="1:3" ht="24" customHeight="1" thickBot="1" x14ac:dyDescent="0.25">
      <c r="A12" s="218">
        <v>21</v>
      </c>
      <c r="B12" s="220" t="s">
        <v>192</v>
      </c>
      <c r="C12" s="219" t="s">
        <v>193</v>
      </c>
    </row>
  </sheetData>
  <mergeCells count="1">
    <mergeCell ref="A1:C1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C2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21" sqref="B21"/>
    </sheetView>
  </sheetViews>
  <sheetFormatPr defaultRowHeight="15.75" x14ac:dyDescent="0.2"/>
  <cols>
    <col min="1" max="1" width="7.7109375" style="12" customWidth="1"/>
    <col min="2" max="2" width="88" style="20" customWidth="1"/>
    <col min="3" max="3" width="21.140625" style="8" customWidth="1"/>
    <col min="4" max="16384" width="9.140625" style="8"/>
  </cols>
  <sheetData>
    <row r="1" spans="1:3" s="7" customFormat="1" ht="44.25" customHeight="1" thickBot="1" x14ac:dyDescent="0.25">
      <c r="A1" s="248" t="s">
        <v>196</v>
      </c>
      <c r="B1" s="249"/>
      <c r="C1" s="250"/>
    </row>
    <row r="2" spans="1:3" s="7" customFormat="1" ht="37.5" customHeight="1" thickBot="1" x14ac:dyDescent="0.25">
      <c r="A2" s="251" t="s">
        <v>204</v>
      </c>
      <c r="B2" s="252"/>
      <c r="C2" s="253"/>
    </row>
    <row r="3" spans="1:3" ht="43.5" customHeight="1" x14ac:dyDescent="0.2">
      <c r="A3" s="107" t="s">
        <v>10</v>
      </c>
      <c r="B3" s="111" t="s">
        <v>24</v>
      </c>
      <c r="C3" s="112" t="s">
        <v>17</v>
      </c>
    </row>
    <row r="4" spans="1:3" ht="24.75" customHeight="1" x14ac:dyDescent="0.2">
      <c r="A4" s="15">
        <v>1</v>
      </c>
      <c r="B4" s="18" t="s">
        <v>102</v>
      </c>
      <c r="C4" s="109">
        <f>C5+C6+C7+C8</f>
        <v>43150</v>
      </c>
    </row>
    <row r="5" spans="1:3" ht="24.75" customHeight="1" x14ac:dyDescent="0.2">
      <c r="A5" s="15">
        <v>2</v>
      </c>
      <c r="B5" s="18" t="s">
        <v>60</v>
      </c>
      <c r="C5" s="73">
        <v>34750</v>
      </c>
    </row>
    <row r="6" spans="1:3" ht="23.25" customHeight="1" x14ac:dyDescent="0.2">
      <c r="A6" s="15">
        <v>3</v>
      </c>
      <c r="B6" s="108" t="s">
        <v>59</v>
      </c>
      <c r="C6" s="73"/>
    </row>
    <row r="7" spans="1:3" ht="23.25" customHeight="1" x14ac:dyDescent="0.2">
      <c r="A7" s="186" t="s">
        <v>99</v>
      </c>
      <c r="B7" s="221" t="s">
        <v>195</v>
      </c>
      <c r="C7" s="74">
        <v>8400</v>
      </c>
    </row>
    <row r="8" spans="1:3" ht="23.25" customHeight="1" thickBot="1" x14ac:dyDescent="0.25">
      <c r="A8" s="16" t="s">
        <v>166</v>
      </c>
      <c r="B8" s="66" t="s">
        <v>103</v>
      </c>
      <c r="C8" s="110"/>
    </row>
    <row r="9" spans="1:3" ht="23.25" customHeight="1" x14ac:dyDescent="0.2">
      <c r="A9" s="234"/>
      <c r="B9" s="235"/>
      <c r="C9"/>
    </row>
    <row r="10" spans="1:3" ht="23.25" customHeight="1" x14ac:dyDescent="0.2">
      <c r="A10" s="254" t="s">
        <v>215</v>
      </c>
      <c r="B10" s="255"/>
      <c r="C10" s="255"/>
    </row>
    <row r="11" spans="1:3" x14ac:dyDescent="0.2">
      <c r="A11" s="256" t="s">
        <v>216</v>
      </c>
      <c r="B11" s="257"/>
      <c r="C11" s="257"/>
    </row>
    <row r="12" spans="1:3" ht="23.25" customHeight="1" x14ac:dyDescent="0.2">
      <c r="A12" s="258" t="s">
        <v>217</v>
      </c>
      <c r="B12" s="259"/>
      <c r="C12" s="259"/>
    </row>
    <row r="13" spans="1:3" ht="23.25" customHeight="1" x14ac:dyDescent="0.2">
      <c r="A13" s="258" t="s">
        <v>218</v>
      </c>
      <c r="B13" s="259"/>
      <c r="C13" s="259"/>
    </row>
    <row r="14" spans="1:3" x14ac:dyDescent="0.2">
      <c r="A14" s="9"/>
      <c r="B14" s="187"/>
      <c r="C14" s="11"/>
    </row>
    <row r="15" spans="1:3" x14ac:dyDescent="0.2">
      <c r="A15" s="247" t="s">
        <v>241</v>
      </c>
      <c r="B15" s="247"/>
    </row>
    <row r="16" spans="1:3" x14ac:dyDescent="0.2">
      <c r="A16" s="247" t="s">
        <v>242</v>
      </c>
      <c r="B16" s="247"/>
    </row>
    <row r="17" spans="1:2" x14ac:dyDescent="0.2">
      <c r="A17" s="247" t="s">
        <v>205</v>
      </c>
      <c r="B17" s="247"/>
    </row>
    <row r="25" spans="1:2" x14ac:dyDescent="0.2">
      <c r="B25" s="33"/>
    </row>
  </sheetData>
  <sheetProtection selectLockedCells="1"/>
  <protectedRanges>
    <protectedRange sqref="C5:C13" name="Rozsah2"/>
  </protectedRanges>
  <mergeCells count="9">
    <mergeCell ref="A17:B17"/>
    <mergeCell ref="A16:B16"/>
    <mergeCell ref="A1:C1"/>
    <mergeCell ref="A2:C2"/>
    <mergeCell ref="A15:B15"/>
    <mergeCell ref="A10:C10"/>
    <mergeCell ref="A11:C11"/>
    <mergeCell ref="A12:C12"/>
    <mergeCell ref="A13:C13"/>
  </mergeCells>
  <phoneticPr fontId="0" type="noConversion"/>
  <printOptions horizontalCentered="1"/>
  <pageMargins left="0.39370078740157483" right="0.31496062992125984" top="1.54" bottom="0.46" header="0.47244094488188981" footer="0.1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  <pageSetUpPr fitToPage="1"/>
  </sheetPr>
  <dimension ref="A1:C2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5" sqref="A25:B25"/>
    </sheetView>
  </sheetViews>
  <sheetFormatPr defaultRowHeight="15.75" x14ac:dyDescent="0.25"/>
  <cols>
    <col min="1" max="1" width="14.5703125" style="2" customWidth="1"/>
    <col min="2" max="2" width="91.5703125" style="25" customWidth="1"/>
    <col min="3" max="3" width="18.7109375" style="1" customWidth="1"/>
    <col min="4" max="16384" width="9.140625" style="1"/>
  </cols>
  <sheetData>
    <row r="1" spans="1:3" ht="30" customHeight="1" x14ac:dyDescent="0.25">
      <c r="A1" s="260" t="s">
        <v>96</v>
      </c>
      <c r="B1" s="261"/>
      <c r="C1" s="262"/>
    </row>
    <row r="2" spans="1:3" ht="35.25" customHeight="1" x14ac:dyDescent="0.25">
      <c r="A2" s="263" t="s">
        <v>206</v>
      </c>
      <c r="B2" s="264"/>
      <c r="C2" s="265"/>
    </row>
    <row r="3" spans="1:3" ht="39" customHeight="1" x14ac:dyDescent="0.25">
      <c r="A3" s="14" t="s">
        <v>10</v>
      </c>
      <c r="B3" s="18" t="s">
        <v>11</v>
      </c>
      <c r="C3" s="48">
        <v>2021</v>
      </c>
    </row>
    <row r="4" spans="1:3" x14ac:dyDescent="0.25">
      <c r="A4" s="40">
        <v>1</v>
      </c>
      <c r="B4" s="69" t="s">
        <v>152</v>
      </c>
      <c r="C4" s="72">
        <v>2348725.63</v>
      </c>
    </row>
    <row r="5" spans="1:3" x14ac:dyDescent="0.25">
      <c r="A5" s="40"/>
      <c r="B5" s="23" t="s">
        <v>16</v>
      </c>
      <c r="C5" s="70"/>
    </row>
    <row r="6" spans="1:3" x14ac:dyDescent="0.25">
      <c r="A6" s="40">
        <v>2</v>
      </c>
      <c r="B6" s="27" t="s">
        <v>75</v>
      </c>
      <c r="C6" s="41">
        <v>0</v>
      </c>
    </row>
    <row r="7" spans="1:3" x14ac:dyDescent="0.25">
      <c r="A7" s="40">
        <v>3</v>
      </c>
      <c r="B7" s="27" t="s">
        <v>76</v>
      </c>
      <c r="C7" s="21">
        <v>2343926</v>
      </c>
    </row>
    <row r="8" spans="1:3" x14ac:dyDescent="0.25">
      <c r="A8" s="40">
        <v>4</v>
      </c>
      <c r="B8" s="27" t="s">
        <v>146</v>
      </c>
      <c r="C8" s="21">
        <v>4799.5</v>
      </c>
    </row>
    <row r="9" spans="1:3" x14ac:dyDescent="0.25">
      <c r="A9" s="40">
        <v>5</v>
      </c>
      <c r="B9" s="22" t="s">
        <v>61</v>
      </c>
      <c r="C9" s="73">
        <v>0</v>
      </c>
    </row>
    <row r="10" spans="1:3" x14ac:dyDescent="0.25">
      <c r="A10" s="40">
        <v>6</v>
      </c>
      <c r="B10" s="22" t="s">
        <v>12</v>
      </c>
      <c r="C10" s="73">
        <v>3322.5</v>
      </c>
    </row>
    <row r="11" spans="1:3" x14ac:dyDescent="0.25">
      <c r="A11" s="40">
        <v>7</v>
      </c>
      <c r="B11" s="22" t="s">
        <v>63</v>
      </c>
      <c r="C11" s="73">
        <v>110122.32</v>
      </c>
    </row>
    <row r="12" spans="1:3" ht="18.75" customHeight="1" x14ac:dyDescent="0.25">
      <c r="A12" s="40">
        <v>8</v>
      </c>
      <c r="B12" s="28" t="s">
        <v>94</v>
      </c>
      <c r="C12" s="73">
        <v>0</v>
      </c>
    </row>
    <row r="13" spans="1:3" x14ac:dyDescent="0.25">
      <c r="A13" s="40">
        <v>9</v>
      </c>
      <c r="B13" s="22" t="s">
        <v>151</v>
      </c>
      <c r="C13" s="73">
        <v>597.05999999999995</v>
      </c>
    </row>
    <row r="14" spans="1:3" x14ac:dyDescent="0.25">
      <c r="A14" s="40">
        <v>10</v>
      </c>
      <c r="B14" s="71" t="s">
        <v>150</v>
      </c>
      <c r="C14" s="74">
        <v>0</v>
      </c>
    </row>
    <row r="15" spans="1:3" x14ac:dyDescent="0.25">
      <c r="A15" s="40">
        <v>11</v>
      </c>
      <c r="B15" s="71" t="s">
        <v>149</v>
      </c>
      <c r="C15" s="74">
        <v>0</v>
      </c>
    </row>
    <row r="16" spans="1:3" ht="16.5" thickBot="1" x14ac:dyDescent="0.3">
      <c r="A16" s="40">
        <v>12</v>
      </c>
      <c r="B16" s="24" t="s">
        <v>92</v>
      </c>
      <c r="C16" s="38">
        <f>C4+C9+C10+C11+C12+C13+C14+C15</f>
        <v>2462767.5099999998</v>
      </c>
    </row>
    <row r="17" spans="1:3" x14ac:dyDescent="0.25">
      <c r="A17" s="75"/>
      <c r="B17" s="236"/>
      <c r="C17"/>
    </row>
    <row r="18" spans="1:3" x14ac:dyDescent="0.25">
      <c r="A18" s="266" t="s">
        <v>219</v>
      </c>
      <c r="B18" s="255"/>
      <c r="C18" s="255"/>
    </row>
    <row r="19" spans="1:3" x14ac:dyDescent="0.25">
      <c r="A19" s="258" t="s">
        <v>220</v>
      </c>
      <c r="B19" s="259"/>
      <c r="C19" s="259"/>
    </row>
    <row r="20" spans="1:3" x14ac:dyDescent="0.25">
      <c r="A20" s="258" t="s">
        <v>240</v>
      </c>
      <c r="B20" s="259"/>
      <c r="C20" s="259"/>
    </row>
    <row r="21" spans="1:3" x14ac:dyDescent="0.25">
      <c r="A21" s="258" t="s">
        <v>221</v>
      </c>
      <c r="B21" s="259"/>
      <c r="C21" s="259"/>
    </row>
    <row r="22" spans="1:3" x14ac:dyDescent="0.25">
      <c r="A22" s="258" t="s">
        <v>222</v>
      </c>
      <c r="B22" s="259"/>
      <c r="C22" s="259"/>
    </row>
    <row r="23" spans="1:3" x14ac:dyDescent="0.25">
      <c r="A23" s="75"/>
      <c r="C23"/>
    </row>
    <row r="24" spans="1:3" x14ac:dyDescent="0.25">
      <c r="A24" s="247" t="s">
        <v>241</v>
      </c>
      <c r="B24" s="247"/>
    </row>
    <row r="25" spans="1:3" x14ac:dyDescent="0.25">
      <c r="A25" s="247" t="s">
        <v>242</v>
      </c>
      <c r="B25" s="247"/>
    </row>
    <row r="26" spans="1:3" x14ac:dyDescent="0.25">
      <c r="A26" s="247" t="s">
        <v>207</v>
      </c>
      <c r="B26" s="247"/>
    </row>
  </sheetData>
  <mergeCells count="10">
    <mergeCell ref="A26:B26"/>
    <mergeCell ref="A1:C1"/>
    <mergeCell ref="A2:C2"/>
    <mergeCell ref="A24:B24"/>
    <mergeCell ref="A25:B25"/>
    <mergeCell ref="A18:C18"/>
    <mergeCell ref="A19:C19"/>
    <mergeCell ref="A20:C20"/>
    <mergeCell ref="A21:C21"/>
    <mergeCell ref="A22:C22"/>
  </mergeCells>
  <phoneticPr fontId="0" type="noConversion"/>
  <printOptions horizontalCentered="1" verticalCentered="1"/>
  <pageMargins left="0.35433070866141736" right="0.15748031496062992" top="0.39370078740157483" bottom="1.17" header="0.15748031496062992" footer="0.2755905511811023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C56"/>
  <sheetViews>
    <sheetView zoomScaleNormal="100" zoomScaleSheetLayoutView="100" workbookViewId="0">
      <pane xSplit="2" ySplit="3" topLeftCell="C25" activePane="bottomRight" state="frozen"/>
      <selection pane="topRight" activeCell="C1" sqref="C1"/>
      <selection pane="bottomLeft" activeCell="A5" sqref="A5"/>
      <selection pane="bottomRight" activeCell="B53" sqref="B53"/>
    </sheetView>
  </sheetViews>
  <sheetFormatPr defaultRowHeight="15.75" x14ac:dyDescent="0.25"/>
  <cols>
    <col min="1" max="1" width="9.28515625" style="102" customWidth="1"/>
    <col min="2" max="2" width="83.5703125" style="101" customWidth="1"/>
    <col min="3" max="3" width="16.5703125" style="78" customWidth="1"/>
    <col min="4" max="16384" width="9.140625" style="78"/>
  </cols>
  <sheetData>
    <row r="1" spans="1:3" ht="31.5" customHeight="1" x14ac:dyDescent="0.25">
      <c r="A1" s="267" t="s">
        <v>97</v>
      </c>
      <c r="B1" s="268"/>
      <c r="C1" s="269"/>
    </row>
    <row r="2" spans="1:3" ht="28.5" customHeight="1" x14ac:dyDescent="0.25">
      <c r="A2" s="270" t="s">
        <v>206</v>
      </c>
      <c r="B2" s="271"/>
      <c r="C2" s="272"/>
    </row>
    <row r="3" spans="1:3" s="82" customFormat="1" ht="33.75" customHeight="1" x14ac:dyDescent="0.25">
      <c r="A3" s="79" t="s">
        <v>10</v>
      </c>
      <c r="B3" s="80" t="s">
        <v>11</v>
      </c>
      <c r="C3" s="81">
        <v>2021</v>
      </c>
    </row>
    <row r="4" spans="1:3" x14ac:dyDescent="0.25">
      <c r="A4" s="83">
        <v>1</v>
      </c>
      <c r="B4" s="84" t="s">
        <v>158</v>
      </c>
      <c r="C4" s="85">
        <v>113468.78</v>
      </c>
    </row>
    <row r="5" spans="1:3" x14ac:dyDescent="0.25">
      <c r="A5" s="83">
        <v>2</v>
      </c>
      <c r="B5" s="86" t="s">
        <v>66</v>
      </c>
      <c r="C5" s="87">
        <v>85601.94</v>
      </c>
    </row>
    <row r="6" spans="1:3" x14ac:dyDescent="0.25">
      <c r="A6" s="83"/>
      <c r="B6" s="86" t="s">
        <v>16</v>
      </c>
      <c r="C6" s="88"/>
    </row>
    <row r="7" spans="1:3" ht="17.25" customHeight="1" x14ac:dyDescent="0.25">
      <c r="A7" s="83">
        <v>3</v>
      </c>
      <c r="B7" s="89" t="s">
        <v>25</v>
      </c>
      <c r="C7" s="90">
        <v>13637.78</v>
      </c>
    </row>
    <row r="8" spans="1:3" x14ac:dyDescent="0.25">
      <c r="A8" s="83">
        <v>4</v>
      </c>
      <c r="B8" s="89" t="s">
        <v>26</v>
      </c>
      <c r="C8" s="90">
        <v>4297.88</v>
      </c>
    </row>
    <row r="9" spans="1:3" x14ac:dyDescent="0.25">
      <c r="A9" s="83">
        <f t="shared" ref="A9:A26" si="0">A8+1</f>
        <v>5</v>
      </c>
      <c r="B9" s="89" t="s">
        <v>27</v>
      </c>
      <c r="C9" s="90">
        <v>620</v>
      </c>
    </row>
    <row r="10" spans="1:3" x14ac:dyDescent="0.25">
      <c r="A10" s="83">
        <f t="shared" si="0"/>
        <v>6</v>
      </c>
      <c r="B10" s="89" t="s">
        <v>28</v>
      </c>
      <c r="C10" s="90">
        <v>17907.07</v>
      </c>
    </row>
    <row r="11" spans="1:3" ht="15" customHeight="1" x14ac:dyDescent="0.25">
      <c r="A11" s="83">
        <f t="shared" si="0"/>
        <v>7</v>
      </c>
      <c r="B11" s="89" t="s">
        <v>29</v>
      </c>
      <c r="C11" s="90">
        <v>4833.08</v>
      </c>
    </row>
    <row r="12" spans="1:3" ht="16.149999999999999" customHeight="1" x14ac:dyDescent="0.25">
      <c r="A12" s="83">
        <f t="shared" si="0"/>
        <v>8</v>
      </c>
      <c r="B12" s="89" t="s">
        <v>30</v>
      </c>
      <c r="C12" s="90">
        <v>0</v>
      </c>
    </row>
    <row r="13" spans="1:3" x14ac:dyDescent="0.25">
      <c r="A13" s="83">
        <f t="shared" si="0"/>
        <v>9</v>
      </c>
      <c r="B13" s="86" t="s">
        <v>67</v>
      </c>
      <c r="C13" s="90">
        <v>23645.62</v>
      </c>
    </row>
    <row r="14" spans="1:3" x14ac:dyDescent="0.25">
      <c r="A14" s="83">
        <f t="shared" si="0"/>
        <v>10</v>
      </c>
      <c r="B14" s="86" t="s">
        <v>13</v>
      </c>
      <c r="C14" s="90">
        <v>0</v>
      </c>
    </row>
    <row r="15" spans="1:3" x14ac:dyDescent="0.25">
      <c r="A15" s="83">
        <f t="shared" si="0"/>
        <v>11</v>
      </c>
      <c r="B15" s="86" t="s">
        <v>68</v>
      </c>
      <c r="C15" s="90">
        <v>4221.22</v>
      </c>
    </row>
    <row r="16" spans="1:3" x14ac:dyDescent="0.25">
      <c r="A16" s="83">
        <v>12</v>
      </c>
      <c r="B16" s="84" t="s">
        <v>157</v>
      </c>
      <c r="C16" s="85">
        <v>239510.14</v>
      </c>
    </row>
    <row r="17" spans="1:3" x14ac:dyDescent="0.25">
      <c r="A17" s="83">
        <v>13</v>
      </c>
      <c r="B17" s="86" t="s">
        <v>69</v>
      </c>
      <c r="C17" s="90">
        <v>15125.17</v>
      </c>
    </row>
    <row r="18" spans="1:3" x14ac:dyDescent="0.25">
      <c r="A18" s="83">
        <v>14</v>
      </c>
      <c r="B18" s="86" t="s">
        <v>74</v>
      </c>
      <c r="C18" s="90">
        <v>9324.2099999999991</v>
      </c>
    </row>
    <row r="19" spans="1:3" x14ac:dyDescent="0.25">
      <c r="A19" s="83">
        <f t="shared" si="0"/>
        <v>15</v>
      </c>
      <c r="B19" s="89" t="s">
        <v>31</v>
      </c>
      <c r="C19" s="90">
        <v>7624.11</v>
      </c>
    </row>
    <row r="20" spans="1:3" x14ac:dyDescent="0.25">
      <c r="A20" s="83">
        <f t="shared" si="0"/>
        <v>16</v>
      </c>
      <c r="B20" s="89" t="s">
        <v>32</v>
      </c>
      <c r="C20" s="90">
        <v>1700.1</v>
      </c>
    </row>
    <row r="21" spans="1:3" x14ac:dyDescent="0.25">
      <c r="A21" s="83">
        <f t="shared" si="0"/>
        <v>17</v>
      </c>
      <c r="B21" s="86" t="s">
        <v>14</v>
      </c>
      <c r="C21" s="87">
        <v>2315.75</v>
      </c>
    </row>
    <row r="22" spans="1:3" x14ac:dyDescent="0.25">
      <c r="A22" s="83">
        <f t="shared" si="0"/>
        <v>18</v>
      </c>
      <c r="B22" s="86" t="s">
        <v>70</v>
      </c>
      <c r="C22" s="87">
        <v>212745.01</v>
      </c>
    </row>
    <row r="23" spans="1:3" x14ac:dyDescent="0.25">
      <c r="A23" s="83"/>
      <c r="B23" s="86" t="s">
        <v>16</v>
      </c>
      <c r="C23" s="88"/>
    </row>
    <row r="24" spans="1:3" ht="15" customHeight="1" x14ac:dyDescent="0.25">
      <c r="A24" s="83">
        <f>A22+1</f>
        <v>19</v>
      </c>
      <c r="B24" s="89" t="s">
        <v>33</v>
      </c>
      <c r="C24" s="90">
        <v>0</v>
      </c>
    </row>
    <row r="25" spans="1:3" x14ac:dyDescent="0.25">
      <c r="A25" s="83">
        <f t="shared" si="0"/>
        <v>20</v>
      </c>
      <c r="B25" s="89" t="s">
        <v>34</v>
      </c>
      <c r="C25" s="90">
        <v>0</v>
      </c>
    </row>
    <row r="26" spans="1:3" x14ac:dyDescent="0.25">
      <c r="A26" s="83">
        <f t="shared" si="0"/>
        <v>21</v>
      </c>
      <c r="B26" s="89" t="s">
        <v>35</v>
      </c>
      <c r="C26" s="90">
        <v>0</v>
      </c>
    </row>
    <row r="27" spans="1:3" x14ac:dyDescent="0.25">
      <c r="A27" s="83">
        <v>22</v>
      </c>
      <c r="B27" s="91" t="s">
        <v>156</v>
      </c>
      <c r="C27" s="87">
        <v>959516.09</v>
      </c>
    </row>
    <row r="28" spans="1:3" x14ac:dyDescent="0.25">
      <c r="A28" s="83"/>
      <c r="B28" s="86" t="s">
        <v>16</v>
      </c>
      <c r="C28" s="92"/>
    </row>
    <row r="29" spans="1:3" x14ac:dyDescent="0.25">
      <c r="A29" s="83">
        <v>23</v>
      </c>
      <c r="B29" s="93" t="s">
        <v>71</v>
      </c>
      <c r="C29" s="87">
        <v>598785.89</v>
      </c>
    </row>
    <row r="30" spans="1:3" x14ac:dyDescent="0.25">
      <c r="A30" s="83"/>
      <c r="B30" s="93" t="s">
        <v>41</v>
      </c>
      <c r="C30" s="94"/>
    </row>
    <row r="31" spans="1:3" x14ac:dyDescent="0.25">
      <c r="A31" s="83">
        <f>A29+1</f>
        <v>24</v>
      </c>
      <c r="B31" s="95" t="s">
        <v>42</v>
      </c>
      <c r="C31" s="90">
        <v>598785.89</v>
      </c>
    </row>
    <row r="32" spans="1:3" x14ac:dyDescent="0.25">
      <c r="A32" s="83">
        <f>A31+1</f>
        <v>25</v>
      </c>
      <c r="B32" s="95" t="s">
        <v>43</v>
      </c>
      <c r="C32" s="90">
        <v>0</v>
      </c>
    </row>
    <row r="33" spans="1:3" x14ac:dyDescent="0.25">
      <c r="A33" s="83">
        <f>A32+1</f>
        <v>26</v>
      </c>
      <c r="B33" s="93" t="s">
        <v>37</v>
      </c>
      <c r="C33" s="90">
        <v>212298.6</v>
      </c>
    </row>
    <row r="34" spans="1:3" x14ac:dyDescent="0.25">
      <c r="A34" s="83">
        <v>27</v>
      </c>
      <c r="B34" s="93" t="s">
        <v>38</v>
      </c>
      <c r="C34" s="90">
        <v>148431.6</v>
      </c>
    </row>
    <row r="35" spans="1:3" x14ac:dyDescent="0.25">
      <c r="A35" s="83">
        <v>28</v>
      </c>
      <c r="B35" s="93" t="s">
        <v>39</v>
      </c>
      <c r="C35" s="90">
        <v>0</v>
      </c>
    </row>
    <row r="36" spans="1:3" x14ac:dyDescent="0.25">
      <c r="A36" s="83">
        <f>A35+1</f>
        <v>29</v>
      </c>
      <c r="B36" s="84" t="s">
        <v>155</v>
      </c>
      <c r="C36" s="87">
        <v>4804.0600000000004</v>
      </c>
    </row>
    <row r="37" spans="1:3" x14ac:dyDescent="0.25">
      <c r="A37" s="83">
        <f>A36+1</f>
        <v>30</v>
      </c>
      <c r="B37" s="96" t="s">
        <v>98</v>
      </c>
      <c r="C37" s="87">
        <v>115001.31</v>
      </c>
    </row>
    <row r="38" spans="1:3" x14ac:dyDescent="0.25">
      <c r="A38" s="83"/>
      <c r="B38" s="89" t="s">
        <v>16</v>
      </c>
      <c r="C38" s="97"/>
    </row>
    <row r="39" spans="1:3" x14ac:dyDescent="0.25">
      <c r="A39" s="83">
        <v>31</v>
      </c>
      <c r="B39" s="86" t="s">
        <v>72</v>
      </c>
      <c r="C39" s="90">
        <v>720</v>
      </c>
    </row>
    <row r="40" spans="1:3" x14ac:dyDescent="0.25">
      <c r="A40" s="83">
        <v>32</v>
      </c>
      <c r="B40" s="86" t="s">
        <v>95</v>
      </c>
      <c r="C40" s="90">
        <v>108595.31</v>
      </c>
    </row>
    <row r="41" spans="1:3" x14ac:dyDescent="0.25">
      <c r="A41" s="83">
        <v>33</v>
      </c>
      <c r="B41" s="84" t="s">
        <v>147</v>
      </c>
      <c r="C41" s="87">
        <v>7573.98</v>
      </c>
    </row>
    <row r="42" spans="1:3" x14ac:dyDescent="0.25">
      <c r="A42" s="83"/>
      <c r="B42" s="89" t="s">
        <v>16</v>
      </c>
      <c r="C42" s="97"/>
    </row>
    <row r="43" spans="1:3" x14ac:dyDescent="0.25">
      <c r="A43" s="83">
        <v>34</v>
      </c>
      <c r="B43" s="86" t="s">
        <v>40</v>
      </c>
      <c r="C43" s="90">
        <v>7573.98</v>
      </c>
    </row>
    <row r="44" spans="1:3" x14ac:dyDescent="0.25">
      <c r="A44" s="83">
        <v>35</v>
      </c>
      <c r="B44" s="84" t="s">
        <v>62</v>
      </c>
      <c r="C44" s="87">
        <v>6583.58</v>
      </c>
    </row>
    <row r="45" spans="1:3" x14ac:dyDescent="0.25">
      <c r="A45" s="83">
        <f>A44+1</f>
        <v>36</v>
      </c>
      <c r="B45" s="84" t="s">
        <v>153</v>
      </c>
      <c r="C45" s="87">
        <v>0</v>
      </c>
    </row>
    <row r="46" spans="1:3" x14ac:dyDescent="0.25">
      <c r="A46" s="83">
        <v>37</v>
      </c>
      <c r="B46" s="84" t="s">
        <v>154</v>
      </c>
      <c r="C46" s="87">
        <v>214248.22</v>
      </c>
    </row>
    <row r="47" spans="1:3" ht="21" customHeight="1" thickBot="1" x14ac:dyDescent="0.3">
      <c r="A47" s="130">
        <v>38</v>
      </c>
      <c r="B47" s="98" t="s">
        <v>93</v>
      </c>
      <c r="C47" s="99">
        <f>C4+C16+C27+C36+C37+C41+C44+C45+C46</f>
        <v>1660706.1600000001</v>
      </c>
    </row>
    <row r="48" spans="1:3" x14ac:dyDescent="0.25">
      <c r="A48" s="165"/>
    </row>
    <row r="49" spans="1:2" x14ac:dyDescent="0.25">
      <c r="A49" s="273" t="s">
        <v>241</v>
      </c>
      <c r="B49" s="273"/>
    </row>
    <row r="50" spans="1:2" x14ac:dyDescent="0.25">
      <c r="A50" s="273" t="s">
        <v>242</v>
      </c>
      <c r="B50" s="273"/>
    </row>
    <row r="51" spans="1:2" x14ac:dyDescent="0.25">
      <c r="A51" s="273" t="s">
        <v>208</v>
      </c>
      <c r="B51" s="273"/>
    </row>
    <row r="52" spans="1:2" x14ac:dyDescent="0.25">
      <c r="A52" s="100"/>
    </row>
    <row r="53" spans="1:2" x14ac:dyDescent="0.25">
      <c r="A53" s="100"/>
    </row>
    <row r="54" spans="1:2" x14ac:dyDescent="0.25">
      <c r="A54" s="100"/>
    </row>
    <row r="55" spans="1:2" x14ac:dyDescent="0.25">
      <c r="A55" s="100"/>
    </row>
    <row r="56" spans="1:2" x14ac:dyDescent="0.25">
      <c r="A56" s="100"/>
    </row>
  </sheetData>
  <mergeCells count="5">
    <mergeCell ref="A1:C1"/>
    <mergeCell ref="A2:C2"/>
    <mergeCell ref="A49:B49"/>
    <mergeCell ref="A50:B50"/>
    <mergeCell ref="A51:B51"/>
  </mergeCells>
  <pageMargins left="0.5" right="0.52" top="0.66" bottom="0.27" header="0.43" footer="0.27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I24"/>
  <sheetViews>
    <sheetView zoomScale="75" zoomScaleNormal="75" workbookViewId="0">
      <selection activeCell="E21" sqref="E21"/>
    </sheetView>
  </sheetViews>
  <sheetFormatPr defaultRowHeight="15.75" x14ac:dyDescent="0.2"/>
  <cols>
    <col min="1" max="1" width="8.140625" style="8" customWidth="1"/>
    <col min="2" max="2" width="91.42578125" style="33" bestFit="1" customWidth="1"/>
    <col min="3" max="3" width="19" style="8" customWidth="1"/>
    <col min="4" max="5" width="16.7109375" style="8" customWidth="1"/>
    <col min="6" max="6" width="19.5703125" style="8" customWidth="1"/>
    <col min="7" max="16384" width="9.140625" style="8"/>
  </cols>
  <sheetData>
    <row r="1" spans="1:9" ht="50.1" customHeight="1" thickBot="1" x14ac:dyDescent="0.25">
      <c r="A1" s="248" t="s">
        <v>198</v>
      </c>
      <c r="B1" s="249"/>
      <c r="C1" s="249"/>
      <c r="D1" s="249"/>
      <c r="E1" s="249"/>
      <c r="F1" s="250"/>
      <c r="G1" s="274"/>
      <c r="H1" s="275"/>
      <c r="I1" s="275"/>
    </row>
    <row r="2" spans="1:9" ht="51" customHeight="1" x14ac:dyDescent="0.2">
      <c r="A2" s="284" t="s">
        <v>206</v>
      </c>
      <c r="B2" s="285"/>
      <c r="C2" s="286" t="s">
        <v>117</v>
      </c>
      <c r="D2" s="287"/>
      <c r="E2" s="287"/>
      <c r="F2" s="288"/>
    </row>
    <row r="3" spans="1:9" ht="27" customHeight="1" x14ac:dyDescent="0.2">
      <c r="A3" s="282" t="s">
        <v>10</v>
      </c>
      <c r="B3" s="280" t="s">
        <v>11</v>
      </c>
      <c r="C3" s="276">
        <v>2020</v>
      </c>
      <c r="D3" s="277"/>
      <c r="E3" s="278">
        <v>2021</v>
      </c>
      <c r="F3" s="279"/>
    </row>
    <row r="4" spans="1:9" ht="73.5" customHeight="1" x14ac:dyDescent="0.2">
      <c r="A4" s="283"/>
      <c r="B4" s="281"/>
      <c r="C4" s="53" t="s">
        <v>44</v>
      </c>
      <c r="D4" s="53" t="s">
        <v>45</v>
      </c>
      <c r="E4" s="53" t="s">
        <v>44</v>
      </c>
      <c r="F4" s="13" t="s">
        <v>46</v>
      </c>
    </row>
    <row r="5" spans="1:9" ht="33.75" customHeight="1" x14ac:dyDescent="0.2">
      <c r="A5" s="54"/>
      <c r="B5" s="42"/>
      <c r="C5" s="55" t="s">
        <v>1</v>
      </c>
      <c r="D5" s="55" t="s">
        <v>2</v>
      </c>
      <c r="E5" s="43" t="s">
        <v>3</v>
      </c>
      <c r="F5" s="44" t="s">
        <v>5</v>
      </c>
    </row>
    <row r="6" spans="1:9" ht="38.25" customHeight="1" x14ac:dyDescent="0.2">
      <c r="A6" s="15">
        <v>1</v>
      </c>
      <c r="B6" s="45" t="s">
        <v>47</v>
      </c>
      <c r="C6" s="76">
        <v>3330</v>
      </c>
      <c r="D6" s="57" t="s">
        <v>15</v>
      </c>
      <c r="E6" s="76">
        <v>1950</v>
      </c>
      <c r="F6" s="46" t="s">
        <v>15</v>
      </c>
    </row>
    <row r="7" spans="1:9" ht="38.25" customHeight="1" x14ac:dyDescent="0.2">
      <c r="A7" s="15">
        <f>A6+1</f>
        <v>2</v>
      </c>
      <c r="B7" s="45" t="s">
        <v>49</v>
      </c>
      <c r="C7" s="57" t="s">
        <v>15</v>
      </c>
      <c r="D7" s="58">
        <v>22</v>
      </c>
      <c r="E7" s="57" t="s">
        <v>15</v>
      </c>
      <c r="F7" s="188">
        <v>8</v>
      </c>
    </row>
    <row r="8" spans="1:9" ht="38.25" customHeight="1" x14ac:dyDescent="0.2">
      <c r="A8" s="15">
        <f>A7+1</f>
        <v>3</v>
      </c>
      <c r="B8" s="45" t="s">
        <v>106</v>
      </c>
      <c r="C8" s="57" t="s">
        <v>15</v>
      </c>
      <c r="D8" s="58">
        <v>3</v>
      </c>
      <c r="E8" s="57" t="s">
        <v>15</v>
      </c>
      <c r="F8" s="188">
        <v>2</v>
      </c>
    </row>
    <row r="9" spans="1:9" ht="42.75" customHeight="1" x14ac:dyDescent="0.2">
      <c r="A9" s="15">
        <f>A8+1</f>
        <v>4</v>
      </c>
      <c r="B9" s="29" t="s">
        <v>105</v>
      </c>
      <c r="C9" s="56">
        <v>8985</v>
      </c>
      <c r="D9" s="57" t="s">
        <v>15</v>
      </c>
      <c r="E9" s="59">
        <f>+C11</f>
        <v>5655</v>
      </c>
      <c r="F9" s="46" t="s">
        <v>15</v>
      </c>
    </row>
    <row r="10" spans="1:9" ht="50.25" customHeight="1" x14ac:dyDescent="0.2">
      <c r="A10" s="15">
        <f>A9+1</f>
        <v>5</v>
      </c>
      <c r="B10" s="29" t="s">
        <v>73</v>
      </c>
      <c r="C10" s="76">
        <v>0</v>
      </c>
      <c r="D10" s="57" t="s">
        <v>15</v>
      </c>
      <c r="E10" s="77"/>
      <c r="F10" s="46" t="s">
        <v>15</v>
      </c>
    </row>
    <row r="11" spans="1:9" ht="35.25" customHeight="1" x14ac:dyDescent="0.2">
      <c r="A11" s="15">
        <v>6</v>
      </c>
      <c r="B11" s="29" t="s">
        <v>57</v>
      </c>
      <c r="C11" s="60">
        <f>+C9+C10-C6</f>
        <v>5655</v>
      </c>
      <c r="D11" s="57" t="s">
        <v>15</v>
      </c>
      <c r="E11" s="61">
        <f>+E9+E10-E6</f>
        <v>3705</v>
      </c>
      <c r="F11" s="46" t="s">
        <v>15</v>
      </c>
    </row>
    <row r="12" spans="1:9" ht="36" customHeight="1" thickBot="1" x14ac:dyDescent="0.25">
      <c r="A12" s="16">
        <v>7</v>
      </c>
      <c r="B12" s="39" t="s">
        <v>56</v>
      </c>
      <c r="C12" s="62">
        <f>IF(C6=0,0,C6/D7)</f>
        <v>151.36363636363637</v>
      </c>
      <c r="D12" s="63" t="s">
        <v>15</v>
      </c>
      <c r="E12" s="62">
        <f>IF(E6=0,0,E6/F7)</f>
        <v>243.75</v>
      </c>
      <c r="F12" s="47" t="s">
        <v>15</v>
      </c>
    </row>
    <row r="13" spans="1:9" x14ac:dyDescent="0.2">
      <c r="B13" s="10"/>
    </row>
    <row r="14" spans="1:9" x14ac:dyDescent="0.2">
      <c r="A14" s="64" t="s">
        <v>48</v>
      </c>
      <c r="B14" s="65"/>
    </row>
    <row r="15" spans="1:9" x14ac:dyDescent="0.2">
      <c r="A15" s="64" t="s">
        <v>58</v>
      </c>
      <c r="B15" s="8"/>
    </row>
    <row r="16" spans="1:9" x14ac:dyDescent="0.2">
      <c r="A16" s="64"/>
      <c r="B16" s="8"/>
    </row>
    <row r="17" spans="1:6" x14ac:dyDescent="0.2">
      <c r="A17" s="289" t="s">
        <v>223</v>
      </c>
      <c r="B17" s="290"/>
      <c r="C17" s="290"/>
      <c r="D17" s="290"/>
      <c r="E17" s="290"/>
      <c r="F17" s="290"/>
    </row>
    <row r="18" spans="1:6" x14ac:dyDescent="0.2">
      <c r="A18" s="291" t="s">
        <v>224</v>
      </c>
      <c r="B18" s="292"/>
      <c r="C18" s="292"/>
      <c r="D18" s="292"/>
      <c r="E18" s="292"/>
      <c r="F18" s="292"/>
    </row>
    <row r="19" spans="1:6" x14ac:dyDescent="0.2">
      <c r="A19" s="291" t="s">
        <v>225</v>
      </c>
      <c r="B19" s="293"/>
      <c r="C19" s="293"/>
      <c r="D19" s="293"/>
      <c r="E19" s="293"/>
      <c r="F19" s="293"/>
    </row>
    <row r="20" spans="1:6" x14ac:dyDescent="0.2">
      <c r="A20" s="291" t="s">
        <v>226</v>
      </c>
      <c r="B20" s="293"/>
      <c r="C20" s="293"/>
      <c r="D20" s="293"/>
      <c r="E20" s="293"/>
      <c r="F20" s="293"/>
    </row>
    <row r="22" spans="1:6" x14ac:dyDescent="0.2">
      <c r="A22" s="247" t="s">
        <v>241</v>
      </c>
      <c r="B22" s="247"/>
    </row>
    <row r="23" spans="1:6" x14ac:dyDescent="0.2">
      <c r="A23" s="247" t="s">
        <v>242</v>
      </c>
      <c r="B23" s="247"/>
    </row>
    <row r="24" spans="1:6" x14ac:dyDescent="0.2">
      <c r="A24" s="247" t="s">
        <v>208</v>
      </c>
      <c r="B24" s="247"/>
    </row>
  </sheetData>
  <mergeCells count="15">
    <mergeCell ref="A22:B22"/>
    <mergeCell ref="A23:B23"/>
    <mergeCell ref="A24:B24"/>
    <mergeCell ref="G1:I1"/>
    <mergeCell ref="A1:F1"/>
    <mergeCell ref="C3:D3"/>
    <mergeCell ref="E3:F3"/>
    <mergeCell ref="B3:B4"/>
    <mergeCell ref="A3:A4"/>
    <mergeCell ref="A2:B2"/>
    <mergeCell ref="C2:F2"/>
    <mergeCell ref="A17:F17"/>
    <mergeCell ref="A18:F18"/>
    <mergeCell ref="A19:F19"/>
    <mergeCell ref="A20:F20"/>
  </mergeCells>
  <phoneticPr fontId="0" type="noConversion"/>
  <printOptions horizontalCentered="1"/>
  <pageMargins left="0.32" right="0.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  <pageSetUpPr fitToPage="1"/>
  </sheetPr>
  <dimension ref="A1:H23"/>
  <sheetViews>
    <sheetView topLeftCell="A4" zoomScaleNormal="100" workbookViewId="0">
      <selection activeCell="B24" sqref="B24"/>
    </sheetView>
  </sheetViews>
  <sheetFormatPr defaultRowHeight="15.75" x14ac:dyDescent="0.2"/>
  <cols>
    <col min="1" max="1" width="8.140625" style="201" customWidth="1"/>
    <col min="2" max="2" width="93.140625" style="215" customWidth="1"/>
    <col min="3" max="3" width="17.28515625" style="201" customWidth="1"/>
    <col min="4" max="4" width="17.140625" style="201" customWidth="1"/>
    <col min="5" max="5" width="15.7109375" style="201" customWidth="1"/>
    <col min="6" max="6" width="18" style="201" customWidth="1"/>
    <col min="7" max="7" width="7.5703125" style="201" customWidth="1"/>
    <col min="8" max="16384" width="9.140625" style="201"/>
  </cols>
  <sheetData>
    <row r="1" spans="1:8" ht="50.1" customHeight="1" thickBot="1" x14ac:dyDescent="0.25">
      <c r="A1" s="305" t="s">
        <v>203</v>
      </c>
      <c r="B1" s="306"/>
      <c r="C1" s="306"/>
      <c r="D1" s="306"/>
      <c r="E1" s="306"/>
      <c r="F1" s="307"/>
      <c r="G1" s="199"/>
      <c r="H1" s="200"/>
    </row>
    <row r="2" spans="1:8" ht="36.75" customHeight="1" x14ac:dyDescent="0.2">
      <c r="A2" s="308" t="s">
        <v>136</v>
      </c>
      <c r="B2" s="309"/>
      <c r="C2" s="310" t="s">
        <v>182</v>
      </c>
      <c r="D2" s="310"/>
      <c r="E2" s="310"/>
      <c r="F2" s="311"/>
      <c r="G2" s="202"/>
    </row>
    <row r="3" spans="1:8" x14ac:dyDescent="0.2">
      <c r="A3" s="312" t="s">
        <v>10</v>
      </c>
      <c r="B3" s="314" t="s">
        <v>11</v>
      </c>
      <c r="C3" s="316">
        <v>2020</v>
      </c>
      <c r="D3" s="317"/>
      <c r="E3" s="316">
        <v>2021</v>
      </c>
      <c r="F3" s="318"/>
      <c r="G3" s="202"/>
    </row>
    <row r="4" spans="1:8" ht="69" customHeight="1" x14ac:dyDescent="0.2">
      <c r="A4" s="313"/>
      <c r="B4" s="315"/>
      <c r="C4" s="226" t="s">
        <v>183</v>
      </c>
      <c r="D4" s="203" t="s">
        <v>184</v>
      </c>
      <c r="E4" s="203" t="s">
        <v>183</v>
      </c>
      <c r="F4" s="204" t="s">
        <v>185</v>
      </c>
      <c r="G4" s="202"/>
    </row>
    <row r="5" spans="1:8" x14ac:dyDescent="0.2">
      <c r="A5" s="205"/>
      <c r="B5" s="231"/>
      <c r="C5" s="227" t="s">
        <v>1</v>
      </c>
      <c r="D5" s="55" t="s">
        <v>2</v>
      </c>
      <c r="E5" s="43" t="s">
        <v>3</v>
      </c>
      <c r="F5" s="206" t="s">
        <v>5</v>
      </c>
      <c r="G5" s="202"/>
    </row>
    <row r="6" spans="1:8" ht="38.25" customHeight="1" x14ac:dyDescent="0.2">
      <c r="A6" s="207">
        <v>1</v>
      </c>
      <c r="B6" s="232" t="s">
        <v>186</v>
      </c>
      <c r="C6" s="228" t="s">
        <v>15</v>
      </c>
      <c r="D6" s="209" t="s">
        <v>15</v>
      </c>
      <c r="E6" s="210">
        <v>8400</v>
      </c>
      <c r="F6" s="211" t="s">
        <v>15</v>
      </c>
      <c r="G6" s="202"/>
    </row>
    <row r="7" spans="1:8" ht="38.25" customHeight="1" x14ac:dyDescent="0.2">
      <c r="A7" s="207">
        <f>A6+1</f>
        <v>2</v>
      </c>
      <c r="B7" s="232" t="s">
        <v>190</v>
      </c>
      <c r="C7" s="229" t="s">
        <v>15</v>
      </c>
      <c r="D7" s="208" t="s">
        <v>15</v>
      </c>
      <c r="E7" s="209" t="s">
        <v>15</v>
      </c>
      <c r="F7" s="212">
        <v>42</v>
      </c>
      <c r="G7" s="202"/>
    </row>
    <row r="8" spans="1:8" ht="38.25" customHeight="1" x14ac:dyDescent="0.2">
      <c r="A8" s="207">
        <f>A7+1</f>
        <v>3</v>
      </c>
      <c r="B8" s="232" t="s">
        <v>191</v>
      </c>
      <c r="C8" s="229" t="s">
        <v>15</v>
      </c>
      <c r="D8" s="208" t="s">
        <v>15</v>
      </c>
      <c r="E8" s="209" t="s">
        <v>15</v>
      </c>
      <c r="F8" s="212">
        <v>12</v>
      </c>
      <c r="G8" s="202"/>
    </row>
    <row r="9" spans="1:8" ht="35.25" customHeight="1" x14ac:dyDescent="0.2">
      <c r="A9" s="207">
        <f>A8+1</f>
        <v>4</v>
      </c>
      <c r="B9" s="232" t="s">
        <v>187</v>
      </c>
      <c r="C9" s="228" t="s">
        <v>15</v>
      </c>
      <c r="D9" s="209" t="s">
        <v>15</v>
      </c>
      <c r="E9" s="213" t="str">
        <f>+C11</f>
        <v>X</v>
      </c>
      <c r="F9" s="211" t="s">
        <v>15</v>
      </c>
      <c r="G9" s="202"/>
    </row>
    <row r="10" spans="1:8" ht="37.5" customHeight="1" x14ac:dyDescent="0.2">
      <c r="A10" s="207">
        <f>A9+1</f>
        <v>5</v>
      </c>
      <c r="B10" s="232" t="s">
        <v>188</v>
      </c>
      <c r="C10" s="228" t="s">
        <v>15</v>
      </c>
      <c r="D10" s="209" t="s">
        <v>15</v>
      </c>
      <c r="E10" s="214">
        <v>8400</v>
      </c>
      <c r="F10" s="211" t="s">
        <v>15</v>
      </c>
      <c r="G10" s="202"/>
    </row>
    <row r="11" spans="1:8" ht="33" customHeight="1" thickBot="1" x14ac:dyDescent="0.25">
      <c r="A11" s="222">
        <v>6</v>
      </c>
      <c r="B11" s="233" t="s">
        <v>57</v>
      </c>
      <c r="C11" s="230" t="s">
        <v>15</v>
      </c>
      <c r="D11" s="223" t="s">
        <v>15</v>
      </c>
      <c r="E11" s="224">
        <f>E10-E6</f>
        <v>0</v>
      </c>
      <c r="F11" s="225" t="s">
        <v>15</v>
      </c>
      <c r="G11" s="202"/>
    </row>
    <row r="12" spans="1:8" x14ac:dyDescent="0.2">
      <c r="G12" s="202"/>
    </row>
    <row r="13" spans="1:8" x14ac:dyDescent="0.2">
      <c r="A13" s="294" t="s">
        <v>189</v>
      </c>
      <c r="B13" s="295"/>
      <c r="C13" s="295"/>
      <c r="D13" s="295"/>
      <c r="E13" s="295"/>
      <c r="F13" s="296"/>
      <c r="G13" s="202"/>
    </row>
    <row r="14" spans="1:8" x14ac:dyDescent="0.2">
      <c r="A14" s="297" t="s">
        <v>202</v>
      </c>
      <c r="B14" s="298"/>
      <c r="C14" s="298"/>
      <c r="D14" s="298"/>
      <c r="E14" s="298"/>
      <c r="F14" s="299"/>
      <c r="G14" s="202"/>
    </row>
    <row r="15" spans="1:8" x14ac:dyDescent="0.2">
      <c r="A15" s="240"/>
      <c r="B15" s="240"/>
      <c r="C15" s="240"/>
      <c r="D15" s="240"/>
      <c r="E15" s="240"/>
      <c r="F15" s="240"/>
      <c r="G15" s="202"/>
    </row>
    <row r="16" spans="1:8" x14ac:dyDescent="0.2">
      <c r="A16" s="302" t="s">
        <v>236</v>
      </c>
      <c r="B16" s="303"/>
      <c r="C16" s="303"/>
      <c r="D16" s="303"/>
      <c r="E16" s="303"/>
      <c r="F16" s="303"/>
      <c r="G16" s="202"/>
    </row>
    <row r="17" spans="1:7" x14ac:dyDescent="0.2">
      <c r="A17" s="300" t="s">
        <v>237</v>
      </c>
      <c r="B17" s="301"/>
      <c r="C17" s="301"/>
      <c r="D17" s="301"/>
      <c r="E17" s="301"/>
      <c r="F17" s="301"/>
      <c r="G17" s="202"/>
    </row>
    <row r="18" spans="1:7" x14ac:dyDescent="0.2">
      <c r="A18" s="304" t="s">
        <v>238</v>
      </c>
      <c r="B18" s="293"/>
      <c r="C18" s="293"/>
      <c r="D18" s="293"/>
      <c r="E18" s="293"/>
      <c r="F18" s="293"/>
    </row>
    <row r="19" spans="1:7" x14ac:dyDescent="0.2">
      <c r="A19" s="304" t="s">
        <v>239</v>
      </c>
      <c r="B19" s="293"/>
      <c r="C19" s="293"/>
      <c r="D19" s="293"/>
      <c r="E19" s="293"/>
      <c r="F19" s="293"/>
    </row>
    <row r="20" spans="1:7" x14ac:dyDescent="0.2">
      <c r="A20" s="241"/>
      <c r="B20" s="237"/>
      <c r="C20" s="237"/>
      <c r="D20" s="237"/>
      <c r="E20" s="237"/>
      <c r="F20" s="237"/>
    </row>
    <row r="21" spans="1:7" x14ac:dyDescent="0.2">
      <c r="B21" s="273" t="s">
        <v>243</v>
      </c>
      <c r="C21" s="273"/>
    </row>
    <row r="22" spans="1:7" x14ac:dyDescent="0.2">
      <c r="B22" s="273" t="s">
        <v>244</v>
      </c>
      <c r="C22" s="273"/>
    </row>
    <row r="23" spans="1:7" x14ac:dyDescent="0.2">
      <c r="B23" s="273" t="s">
        <v>209</v>
      </c>
      <c r="C23" s="273"/>
    </row>
  </sheetData>
  <mergeCells count="16">
    <mergeCell ref="A1:F1"/>
    <mergeCell ref="A2:B2"/>
    <mergeCell ref="C2:F2"/>
    <mergeCell ref="A3:A4"/>
    <mergeCell ref="B3:B4"/>
    <mergeCell ref="C3:D3"/>
    <mergeCell ref="E3:F3"/>
    <mergeCell ref="B21:C21"/>
    <mergeCell ref="B22:C22"/>
    <mergeCell ref="B23:C23"/>
    <mergeCell ref="A13:F13"/>
    <mergeCell ref="A14:F14"/>
    <mergeCell ref="A17:F17"/>
    <mergeCell ref="A16:F16"/>
    <mergeCell ref="A18:F18"/>
    <mergeCell ref="A19:F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" max="1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1:F33"/>
  <sheetViews>
    <sheetView zoomScale="75" workbookViewId="0">
      <selection activeCell="A32" sqref="A32:B32"/>
    </sheetView>
  </sheetViews>
  <sheetFormatPr defaultRowHeight="15.75" x14ac:dyDescent="0.2"/>
  <cols>
    <col min="1" max="1" width="9.140625" style="8"/>
    <col min="2" max="2" width="75.42578125" style="33" customWidth="1"/>
    <col min="3" max="5" width="17.28515625" style="8" customWidth="1"/>
    <col min="6" max="6" width="25.140625" style="8" customWidth="1"/>
    <col min="7" max="7" width="66.42578125" style="8" customWidth="1"/>
    <col min="8" max="16384" width="9.140625" style="8"/>
  </cols>
  <sheetData>
    <row r="1" spans="1:6" ht="35.1" customHeight="1" thickBot="1" x14ac:dyDescent="0.25">
      <c r="A1" s="248" t="s">
        <v>199</v>
      </c>
      <c r="B1" s="249"/>
      <c r="C1" s="249"/>
      <c r="D1" s="249"/>
      <c r="E1" s="249"/>
      <c r="F1" s="250"/>
    </row>
    <row r="2" spans="1:6" ht="35.1" customHeight="1" x14ac:dyDescent="0.2">
      <c r="A2" s="330" t="s">
        <v>210</v>
      </c>
      <c r="B2" s="331"/>
      <c r="C2" s="332" t="s">
        <v>137</v>
      </c>
      <c r="D2" s="332"/>
      <c r="E2" s="332"/>
      <c r="F2" s="333"/>
    </row>
    <row r="3" spans="1:6" ht="22.9" customHeight="1" x14ac:dyDescent="0.2">
      <c r="A3" s="323" t="s">
        <v>10</v>
      </c>
      <c r="B3" s="324" t="s">
        <v>11</v>
      </c>
      <c r="C3" s="325">
        <v>2020</v>
      </c>
      <c r="D3" s="325"/>
      <c r="E3" s="325">
        <v>2021</v>
      </c>
      <c r="F3" s="326"/>
    </row>
    <row r="4" spans="1:6" ht="75" customHeight="1" x14ac:dyDescent="0.2">
      <c r="A4" s="323"/>
      <c r="B4" s="324"/>
      <c r="C4" s="5" t="s">
        <v>50</v>
      </c>
      <c r="D4" s="5" t="s">
        <v>51</v>
      </c>
      <c r="E4" s="5" t="s">
        <v>50</v>
      </c>
      <c r="F4" s="13" t="s">
        <v>52</v>
      </c>
    </row>
    <row r="5" spans="1:6" x14ac:dyDescent="0.2">
      <c r="A5" s="15"/>
      <c r="B5" s="166"/>
      <c r="C5" s="167" t="s">
        <v>1</v>
      </c>
      <c r="D5" s="167" t="s">
        <v>2</v>
      </c>
      <c r="E5" s="167" t="s">
        <v>3</v>
      </c>
      <c r="F5" s="168" t="s">
        <v>5</v>
      </c>
    </row>
    <row r="6" spans="1:6" ht="31.5" x14ac:dyDescent="0.2">
      <c r="A6" s="15">
        <v>1</v>
      </c>
      <c r="B6" s="108" t="s">
        <v>138</v>
      </c>
      <c r="C6" s="26">
        <f>C7+C10+C16+C19+C13</f>
        <v>0</v>
      </c>
      <c r="D6" s="26">
        <f>D7+D10+D16+D19+D13</f>
        <v>0</v>
      </c>
      <c r="E6" s="26">
        <f>E7+E10+E16+E19+E13</f>
        <v>0</v>
      </c>
      <c r="F6" s="113">
        <f>F7+F10+F16+F19+F13</f>
        <v>0</v>
      </c>
    </row>
    <row r="7" spans="1:6" x14ac:dyDescent="0.2">
      <c r="A7" s="15">
        <v>2</v>
      </c>
      <c r="B7" s="108" t="s">
        <v>139</v>
      </c>
      <c r="C7" s="26">
        <f>SUM(C8:C9)</f>
        <v>0</v>
      </c>
      <c r="D7" s="26">
        <f>SUM(D8:D9)</f>
        <v>0</v>
      </c>
      <c r="E7" s="26">
        <f>SUM(E8:E9)</f>
        <v>0</v>
      </c>
      <c r="F7" s="113">
        <f>SUM(F8:F9)</f>
        <v>0</v>
      </c>
    </row>
    <row r="8" spans="1:6" x14ac:dyDescent="0.2">
      <c r="A8" s="15">
        <v>3</v>
      </c>
      <c r="B8" s="124" t="s">
        <v>0</v>
      </c>
      <c r="C8" s="121"/>
      <c r="D8" s="121"/>
      <c r="E8" s="121"/>
      <c r="F8" s="21"/>
    </row>
    <row r="9" spans="1:6" ht="18.75" x14ac:dyDescent="0.2">
      <c r="A9" s="15">
        <v>4</v>
      </c>
      <c r="B9" s="124" t="s">
        <v>54</v>
      </c>
      <c r="C9" s="121"/>
      <c r="D9" s="121"/>
      <c r="E9" s="121"/>
      <c r="F9" s="21"/>
    </row>
    <row r="10" spans="1:6" ht="21" customHeight="1" x14ac:dyDescent="0.2">
      <c r="A10" s="15">
        <v>5</v>
      </c>
      <c r="B10" s="108" t="s">
        <v>140</v>
      </c>
      <c r="C10" s="26">
        <f>SUM(C11:C12)</f>
        <v>0</v>
      </c>
      <c r="D10" s="26">
        <f>SUM(D11:D12)</f>
        <v>0</v>
      </c>
      <c r="E10" s="26">
        <f>SUM(E11:E12)</f>
        <v>0</v>
      </c>
      <c r="F10" s="113">
        <f>SUM(F11:F12)</f>
        <v>0</v>
      </c>
    </row>
    <row r="11" spans="1:6" x14ac:dyDescent="0.2">
      <c r="A11" s="15">
        <v>6</v>
      </c>
      <c r="B11" s="124" t="s">
        <v>0</v>
      </c>
      <c r="C11" s="121"/>
      <c r="D11" s="121"/>
      <c r="E11" s="121"/>
      <c r="F11" s="21"/>
    </row>
    <row r="12" spans="1:6" ht="18.75" x14ac:dyDescent="0.2">
      <c r="A12" s="15">
        <v>7</v>
      </c>
      <c r="B12" s="124" t="s">
        <v>54</v>
      </c>
      <c r="C12" s="121"/>
      <c r="D12" s="121"/>
      <c r="E12" s="121"/>
      <c r="F12" s="21"/>
    </row>
    <row r="13" spans="1:6" x14ac:dyDescent="0.2">
      <c r="A13" s="15">
        <v>8</v>
      </c>
      <c r="B13" s="18" t="s">
        <v>141</v>
      </c>
      <c r="C13" s="26">
        <f>C14+C15</f>
        <v>0</v>
      </c>
      <c r="D13" s="26">
        <f>D14+D15</f>
        <v>0</v>
      </c>
      <c r="E13" s="26">
        <f>E14+E15</f>
        <v>0</v>
      </c>
      <c r="F13" s="113">
        <f>F14+F15</f>
        <v>0</v>
      </c>
    </row>
    <row r="14" spans="1:6" x14ac:dyDescent="0.2">
      <c r="A14" s="15">
        <v>9</v>
      </c>
      <c r="B14" s="124" t="s">
        <v>0</v>
      </c>
      <c r="C14" s="121"/>
      <c r="D14" s="121"/>
      <c r="E14" s="121"/>
      <c r="F14" s="21"/>
    </row>
    <row r="15" spans="1:6" ht="18.75" x14ac:dyDescent="0.2">
      <c r="A15" s="15">
        <v>10</v>
      </c>
      <c r="B15" s="124" t="s">
        <v>165</v>
      </c>
      <c r="C15" s="121"/>
      <c r="D15" s="121"/>
      <c r="E15" s="121"/>
      <c r="F15" s="21"/>
    </row>
    <row r="16" spans="1:6" x14ac:dyDescent="0.2">
      <c r="A16" s="15">
        <v>11</v>
      </c>
      <c r="B16" s="108" t="s">
        <v>148</v>
      </c>
      <c r="C16" s="26">
        <f>SUM(C17:C18)</f>
        <v>0</v>
      </c>
      <c r="D16" s="26">
        <f>SUM(D17:D18)</f>
        <v>0</v>
      </c>
      <c r="E16" s="26">
        <f>SUM(E17:E18)</f>
        <v>0</v>
      </c>
      <c r="F16" s="113">
        <f>SUM(F17:F18)</f>
        <v>0</v>
      </c>
    </row>
    <row r="17" spans="1:6" x14ac:dyDescent="0.2">
      <c r="A17" s="15">
        <v>12</v>
      </c>
      <c r="B17" s="124" t="s">
        <v>0</v>
      </c>
      <c r="C17" s="121"/>
      <c r="D17" s="121"/>
      <c r="E17" s="121"/>
      <c r="F17" s="21"/>
    </row>
    <row r="18" spans="1:6" ht="18.75" x14ac:dyDescent="0.2">
      <c r="A18" s="15">
        <v>13</v>
      </c>
      <c r="B18" s="124" t="s">
        <v>54</v>
      </c>
      <c r="C18" s="121"/>
      <c r="D18" s="121"/>
      <c r="E18" s="121"/>
      <c r="F18" s="21"/>
    </row>
    <row r="19" spans="1:6" x14ac:dyDescent="0.2">
      <c r="A19" s="15">
        <v>14</v>
      </c>
      <c r="B19" s="108" t="s">
        <v>142</v>
      </c>
      <c r="C19" s="26">
        <f>SUM(C20:C21)</f>
        <v>0</v>
      </c>
      <c r="D19" s="26">
        <f>SUM(D20:D21)</f>
        <v>0</v>
      </c>
      <c r="E19" s="26">
        <f>SUM(E20:E21)</f>
        <v>0</v>
      </c>
      <c r="F19" s="113">
        <f>SUM(F20:F21)</f>
        <v>0</v>
      </c>
    </row>
    <row r="20" spans="1:6" x14ac:dyDescent="0.2">
      <c r="A20" s="15">
        <v>15</v>
      </c>
      <c r="B20" s="124" t="s">
        <v>0</v>
      </c>
      <c r="C20" s="121"/>
      <c r="D20" s="121"/>
      <c r="E20" s="121"/>
      <c r="F20" s="21"/>
    </row>
    <row r="21" spans="1:6" ht="18.75" x14ac:dyDescent="0.2">
      <c r="A21" s="15">
        <v>16</v>
      </c>
      <c r="B21" s="162" t="s">
        <v>54</v>
      </c>
      <c r="C21" s="163"/>
      <c r="D21" s="163"/>
      <c r="E21" s="163"/>
      <c r="F21" s="164"/>
    </row>
    <row r="22" spans="1:6" ht="19.5" thickBot="1" x14ac:dyDescent="0.25">
      <c r="A22" s="16">
        <v>17</v>
      </c>
      <c r="B22" s="169" t="s">
        <v>143</v>
      </c>
      <c r="C22" s="191" t="s">
        <v>15</v>
      </c>
      <c r="D22" s="67"/>
      <c r="E22" s="191" t="s">
        <v>15</v>
      </c>
      <c r="F22" s="133"/>
    </row>
    <row r="23" spans="1:6" s="174" customFormat="1" x14ac:dyDescent="0.2">
      <c r="A23" s="170"/>
      <c r="B23" s="171"/>
      <c r="C23" s="172"/>
      <c r="D23" s="173"/>
      <c r="E23" s="172"/>
      <c r="F23" s="173"/>
    </row>
    <row r="24" spans="1:6" x14ac:dyDescent="0.2">
      <c r="A24" s="327" t="s">
        <v>53</v>
      </c>
      <c r="B24" s="328"/>
      <c r="C24" s="328"/>
      <c r="D24" s="328"/>
      <c r="E24" s="328"/>
      <c r="F24" s="329"/>
    </row>
    <row r="25" spans="1:6" x14ac:dyDescent="0.2">
      <c r="A25" s="319" t="s">
        <v>55</v>
      </c>
      <c r="B25" s="320"/>
      <c r="C25" s="320"/>
      <c r="D25" s="320"/>
      <c r="E25" s="320"/>
      <c r="F25" s="321"/>
    </row>
    <row r="26" spans="1:6" x14ac:dyDescent="0.2">
      <c r="A26" s="322" t="s">
        <v>144</v>
      </c>
      <c r="B26" s="322"/>
      <c r="C26" s="322"/>
      <c r="D26" s="322"/>
      <c r="E26" s="322"/>
      <c r="F26" s="322"/>
    </row>
    <row r="27" spans="1:6" x14ac:dyDescent="0.2">
      <c r="A27" s="238"/>
      <c r="B27" s="238"/>
      <c r="C27" s="238"/>
      <c r="D27" s="238"/>
      <c r="E27" s="238"/>
      <c r="F27" s="238"/>
    </row>
    <row r="28" spans="1:6" x14ac:dyDescent="0.2">
      <c r="A28" s="266" t="s">
        <v>227</v>
      </c>
      <c r="B28" s="334"/>
      <c r="C28" s="334"/>
      <c r="D28" s="334"/>
      <c r="E28" s="334"/>
      <c r="F28" s="334"/>
    </row>
    <row r="29" spans="1:6" x14ac:dyDescent="0.2">
      <c r="A29" s="335" t="s">
        <v>228</v>
      </c>
      <c r="B29" s="336"/>
      <c r="C29" s="336"/>
      <c r="D29" s="336"/>
      <c r="E29" s="336"/>
      <c r="F29" s="336"/>
    </row>
    <row r="31" spans="1:6" x14ac:dyDescent="0.2">
      <c r="A31" s="273" t="s">
        <v>245</v>
      </c>
      <c r="B31" s="273"/>
    </row>
    <row r="32" spans="1:6" x14ac:dyDescent="0.2">
      <c r="A32" s="273" t="s">
        <v>244</v>
      </c>
      <c r="B32" s="273"/>
    </row>
    <row r="33" spans="1:2" x14ac:dyDescent="0.2">
      <c r="A33" s="273" t="s">
        <v>211</v>
      </c>
      <c r="B33" s="273"/>
    </row>
  </sheetData>
  <mergeCells count="15">
    <mergeCell ref="A33:B33"/>
    <mergeCell ref="A25:F25"/>
    <mergeCell ref="A26:F26"/>
    <mergeCell ref="A1:F1"/>
    <mergeCell ref="A3:A4"/>
    <mergeCell ref="B3:B4"/>
    <mergeCell ref="C3:D3"/>
    <mergeCell ref="E3:F3"/>
    <mergeCell ref="A24:F24"/>
    <mergeCell ref="A2:B2"/>
    <mergeCell ref="C2:F2"/>
    <mergeCell ref="A31:B31"/>
    <mergeCell ref="A32:B32"/>
    <mergeCell ref="A28:F28"/>
    <mergeCell ref="A29:F29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6361B2-47F9-4A27-B57B-6142CE68B0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5B30B7-A417-4192-A1B1-739C481A6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D2984B-5BF3-4383-8026-3322C609C69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8</vt:i4>
      </vt:variant>
    </vt:vector>
  </HeadingPairs>
  <TitlesOfParts>
    <vt:vector size="20" baseType="lpstr">
      <vt:lpstr>Obsah</vt:lpstr>
      <vt:lpstr>Vysvetlivky</vt:lpstr>
      <vt:lpstr>Kódy z CRŠ</vt:lpstr>
      <vt:lpstr>T1-Dotácie podľa DZ</vt:lpstr>
      <vt:lpstr>T2-Výnosy</vt:lpstr>
      <vt:lpstr>T3 - Náklady </vt:lpstr>
      <vt:lpstr>T4-Soc_štipendiá</vt:lpstr>
      <vt:lpstr>T4a_Tehot. štipendiá</vt:lpstr>
      <vt:lpstr>T5-Štip_ z vlastných</vt:lpstr>
      <vt:lpstr>T6_motivačné štipendiá</vt:lpstr>
      <vt:lpstr>T7-Výnosy zo školného</vt:lpstr>
      <vt:lpstr>Hárok1</vt:lpstr>
      <vt:lpstr>'T3 - Náklady '!Názvy_tlače</vt:lpstr>
      <vt:lpstr>Vysvetlivky!Názvy_tlače</vt:lpstr>
      <vt:lpstr>'T1-Dotácie podľa DZ'!Oblasť_tlače</vt:lpstr>
      <vt:lpstr>'T2-Výnosy'!Oblasť_tlače</vt:lpstr>
      <vt:lpstr>'T3 - Náklady '!Oblasť_tlače</vt:lpstr>
      <vt:lpstr>'T4-Soc_štipendiá'!Oblasť_tlače</vt:lpstr>
      <vt:lpstr>'T6_motivačné štipendiá'!Oblasť_tlače</vt:lpstr>
      <vt:lpstr>Vysvetlivky!OLE_LINK1</vt:lpstr>
    </vt:vector>
  </TitlesOfParts>
  <Company>MSSR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Tabuľky k výročnej správe o hospodárení VVš 2004</dc:title>
  <dc:creator>Viest</dc:creator>
  <cp:lastModifiedBy>Katarina Gaborova</cp:lastModifiedBy>
  <cp:lastPrinted>2022-04-04T06:51:30Z</cp:lastPrinted>
  <dcterms:created xsi:type="dcterms:W3CDTF">2002-06-05T18:53:25Z</dcterms:created>
  <dcterms:modified xsi:type="dcterms:W3CDTF">2022-05-09T07:05:03Z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Výročné správy SVŠ 2019.xls</vt:lpwstr>
  </property>
</Properties>
</file>