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B_Modrý Kingston\DTI\SPRÁVA O ČINNOSTI ŠKOLY\VÝROČNÁ SPRÁVA ZA ROK 2022\1 FINALIZOVANIE SPRÁVY\"/>
    </mc:Choice>
  </mc:AlternateContent>
  <bookViews>
    <workbookView xWindow="0" yWindow="0" windowWidth="16284" windowHeight="9048" tabRatio="1000" firstSheet="17" activeTab="17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/>
</workbook>
</file>

<file path=xl/calcChain.xml><?xml version="1.0" encoding="utf-8"?>
<calcChain xmlns="http://schemas.openxmlformats.org/spreadsheetml/2006/main">
  <c r="H22" i="40" l="1"/>
  <c r="I22" i="40"/>
  <c r="H20" i="40" l="1"/>
  <c r="I20" i="40"/>
  <c r="K4" i="41" l="1"/>
  <c r="L4" i="41"/>
  <c r="K5" i="41"/>
  <c r="L5" i="41"/>
  <c r="K6" i="41"/>
  <c r="L6" i="41"/>
  <c r="K7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D18" i="41"/>
  <c r="E18" i="41"/>
  <c r="K18" i="41" s="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L23" i="41" s="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L33" i="41" s="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J38" i="41" l="1"/>
  <c r="L37" i="41"/>
  <c r="F38" i="41"/>
  <c r="C38" i="41"/>
  <c r="K8" i="41"/>
  <c r="L8" i="41"/>
  <c r="D38" i="41"/>
  <c r="K34" i="41"/>
  <c r="H38" i="41"/>
  <c r="L36" i="41"/>
  <c r="L28" i="41"/>
  <c r="L18" i="41"/>
  <c r="K36" i="41"/>
  <c r="K13" i="41"/>
  <c r="G38" i="41"/>
  <c r="L34" i="41"/>
  <c r="L13" i="41"/>
  <c r="K37" i="41"/>
  <c r="K35" i="41"/>
  <c r="K33" i="41"/>
  <c r="K23" i="41"/>
  <c r="I38" i="41"/>
  <c r="E38" i="41"/>
  <c r="L35" i="41"/>
  <c r="L38" i="41" l="1"/>
  <c r="K38" i="41"/>
  <c r="K20" i="40"/>
  <c r="J20" i="40"/>
  <c r="G20" i="40"/>
  <c r="F20" i="40"/>
  <c r="E20" i="40"/>
  <c r="D20" i="40"/>
  <c r="C20" i="40"/>
  <c r="B20" i="40"/>
  <c r="K10" i="40"/>
  <c r="J10" i="40"/>
  <c r="J22" i="40" s="1"/>
  <c r="J23" i="40" s="1"/>
  <c r="I10" i="40"/>
  <c r="H10" i="40"/>
  <c r="G10" i="40"/>
  <c r="G22" i="40" s="1"/>
  <c r="G23" i="40" s="1"/>
  <c r="F10" i="40"/>
  <c r="F22" i="40" s="1"/>
  <c r="F23" i="40" s="1"/>
  <c r="E10" i="40"/>
  <c r="D10" i="40"/>
  <c r="C10" i="40"/>
  <c r="C22" i="40" s="1"/>
  <c r="C23" i="40" s="1"/>
  <c r="B10" i="40"/>
  <c r="B22" i="40" s="1"/>
  <c r="B23" i="40" s="1"/>
  <c r="D20" i="39"/>
  <c r="C20" i="39"/>
  <c r="B20" i="39"/>
  <c r="D10" i="39"/>
  <c r="D22" i="39" s="1"/>
  <c r="D23" i="39" s="1"/>
  <c r="C10" i="39"/>
  <c r="C22" i="39" s="1"/>
  <c r="C23" i="39" s="1"/>
  <c r="B10" i="39"/>
  <c r="B22" i="39" s="1"/>
  <c r="B23" i="39" s="1"/>
  <c r="K22" i="40" l="1"/>
  <c r="K23" i="40" s="1"/>
  <c r="D22" i="40"/>
  <c r="D23" i="40" s="1"/>
  <c r="E22" i="40"/>
  <c r="E23" i="40" s="1"/>
  <c r="F18" i="3"/>
  <c r="F17" i="3"/>
  <c r="F16" i="3"/>
  <c r="F15" i="3"/>
  <c r="F19" i="3" s="1"/>
  <c r="F14" i="3"/>
  <c r="F9" i="3"/>
  <c r="B21" i="19" l="1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G24" i="15" l="1"/>
  <c r="G25" i="15" s="1"/>
  <c r="B24" i="15"/>
  <c r="B25" i="15" s="1"/>
  <c r="B24" i="16"/>
  <c r="B25" i="16" s="1"/>
  <c r="G24" i="16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G22" i="7" l="1"/>
  <c r="B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L13" i="2" s="1"/>
  <c r="C13" i="2"/>
  <c r="D8" i="2"/>
  <c r="E8" i="2"/>
  <c r="F8" i="2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H62" i="6" s="1"/>
  <c r="E62" i="6"/>
  <c r="F62" i="6"/>
  <c r="I62" i="6" s="1"/>
  <c r="B62" i="6"/>
  <c r="G62" i="6" s="1"/>
  <c r="C31" i="6"/>
  <c r="D31" i="6"/>
  <c r="E31" i="6"/>
  <c r="H31" i="6" s="1"/>
  <c r="F31" i="6"/>
  <c r="I31" i="6" s="1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G31" i="6" l="1"/>
  <c r="G62" i="5"/>
  <c r="G31" i="5"/>
  <c r="H62" i="4"/>
  <c r="I62" i="4"/>
  <c r="G62" i="4"/>
  <c r="J62" i="4"/>
  <c r="H31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J19" i="3" s="1"/>
  <c r="I15" i="3"/>
  <c r="I19" i="3" s="1"/>
  <c r="H15" i="3"/>
  <c r="H19" i="3" s="1"/>
  <c r="G15" i="3"/>
  <c r="E15" i="3"/>
  <c r="D15" i="3"/>
  <c r="D19" i="3" s="1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E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H16" i="13" l="1"/>
  <c r="H20" i="13" s="1"/>
  <c r="G19" i="3"/>
  <c r="C19" i="3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<sst xmlns="http://schemas.openxmlformats.org/spreadsheetml/2006/main" count="892" uniqueCount="405">
  <si>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</si>
  <si>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</si>
  <si>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</si>
  <si>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</si>
  <si>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</si>
  <si>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</si>
  <si>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</si>
  <si>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</si>
  <si>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</si>
  <si>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</si>
  <si>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</si>
  <si>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</si>
  <si>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</si>
  <si>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</si>
  <si>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</si>
  <si>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</si>
  <si>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</si>
  <si>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</si>
  <si>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</si>
  <si>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</si>
  <si>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</si>
  <si>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</si>
  <si>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</si>
  <si>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</si>
  <si>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</si>
  <si>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</si>
  <si>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</si>
  <si>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</si>
  <si>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</si>
  <si>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</si>
  <si>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</si>
  <si>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</si>
  <si>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</si>
  <si>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</si>
  <si>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</si>
  <si>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</si>
  <si>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</si>
  <si>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</si>
  <si>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</si>
  <si>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</si>
  <si>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</si>
  <si>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</si>
  <si>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</si>
  <si>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</si>
  <si>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</si>
  <si>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</si>
  <si>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</si>
  <si>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</si>
  <si>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</si>
  <si>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</si>
  <si>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</si>
  <si>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</si>
  <si>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</si>
  <si>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</si>
  <si>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</si>
  <si>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</si>
  <si>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</si>
  <si>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</si>
  <si>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</si>
  <si>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</si>
  <si>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</si>
  <si>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</si>
  <si>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</si>
  <si>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</si>
  <si>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</si>
  <si>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</si>
  <si>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</si>
  <si>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</si>
  <si>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</si>
  <si>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</si>
  <si>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</si>
  <si>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</si>
  <si>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</si>
  <si>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</si>
  <si>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</si>
  <si>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</si>
  <si>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</si>
  <si>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</si>
  <si>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</si>
  <si>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</si>
  <si>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</si>
  <si>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</si>
  <si>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</si>
  <si>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</si>
  <si>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</si>
  <si>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</si>
  <si>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</si>
  <si>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</si>
  <si>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</si>
  <si>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2020/2021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</si>
  <si>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</si>
  <si>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</si>
  <si>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</si>
  <si>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</si>
  <si>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</si>
  <si>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</si>
  <si>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</si>
  <si>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</si>
  <si>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</si>
  <si>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</si>
  <si>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</si>
  <si>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</si>
  <si>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</si>
  <si>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</si>
  <si>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2016 / 2017</t>
  </si>
  <si>
    <t>V roku 2020/2021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</si>
  <si>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</si>
  <si>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</si>
  <si>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</si>
  <si>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</si>
  <si>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</si>
  <si>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</si>
  <si>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</si>
  <si>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</si>
  <si>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</si>
  <si>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</si>
  <si>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</si>
  <si>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</si>
  <si>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</si>
  <si>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</si>
  <si>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</si>
  <si>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</si>
  <si>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</si>
  <si>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</si>
  <si>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</si>
  <si>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</si>
  <si>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</si>
  <si>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</si>
  <si>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</si>
  <si>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</si>
  <si>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</si>
  <si>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</si>
  <si>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</si>
  <si>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</si>
  <si>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</si>
  <si>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</si>
  <si>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</si>
  <si>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</si>
  <si>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</si>
  <si>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</si>
  <si>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</si>
  <si>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</si>
  <si>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</si>
  <si>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</si>
  <si>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</si>
  <si>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</si>
  <si>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</si>
  <si>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</si>
  <si>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</si>
  <si>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</si>
  <si>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</si>
  <si>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</si>
  <si>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</si>
  <si>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</si>
  <si>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</si>
  <si>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</si>
  <si>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</si>
  <si>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</si>
  <si>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</si>
  <si>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</si>
  <si>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</si>
  <si>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</si>
  <si>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</si>
  <si>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</si>
  <si>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Spolu v roku 2021</t>
  </si>
  <si>
    <t>Podiel v % 2021</t>
  </si>
  <si>
    <t>Rozdiel 2021 - 2020</t>
  </si>
  <si>
    <t>Rozdiel v % 2021 - 2020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</si>
  <si>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</si>
  <si>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</si>
  <si>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</si>
  <si>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</si>
  <si>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</si>
  <si>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</si>
  <si>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</si>
  <si>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</si>
  <si>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</si>
  <si>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</si>
  <si>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</si>
  <si>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</si>
  <si>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</si>
  <si>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</si>
  <si>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</si>
  <si>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</si>
  <si>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</si>
  <si>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</si>
  <si>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V roku 2021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</si>
  <si>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</si>
  <si>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</si>
  <si>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</si>
  <si>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</si>
  <si>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</si>
  <si>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</si>
  <si>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</si>
  <si>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</si>
  <si>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</si>
  <si>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Rozdiel v %</t>
  </si>
  <si>
    <t>Kategória fakulta</t>
  </si>
  <si>
    <t>Z**</t>
  </si>
  <si>
    <t>Y**</t>
  </si>
  <si>
    <t>X**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</si>
  <si>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</si>
  <si>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</si>
  <si>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</si>
  <si>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</si>
  <si>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</si>
  <si>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</si>
  <si>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</si>
  <si>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</si>
  <si>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</si>
  <si>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</si>
  <si>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 xml:space="preserve">Dátum odňatia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</si>
  <si>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</si>
  <si>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</si>
  <si>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</si>
  <si>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</si>
  <si>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</si>
  <si>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</si>
  <si>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</si>
  <si>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</si>
  <si>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</si>
  <si>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</si>
  <si>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</si>
  <si>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</si>
  <si>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</si>
  <si>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</si>
  <si>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</si>
  <si>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</si>
  <si>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</si>
  <si>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</si>
  <si>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</si>
  <si>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</si>
  <si>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</si>
  <si>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</si>
  <si>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</si>
  <si>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</si>
  <si>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</si>
  <si>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</si>
  <si>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</si>
  <si>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</si>
  <si>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</si>
  <si>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</si>
  <si>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Tabuľková príloha
k výročnej správe o činnosti vysokej školy za rok 2022</t>
  </si>
  <si>
    <t>Počet študentov vysokej školy k 31. 10. 2022</t>
  </si>
  <si>
    <t>Prijímacie konanie na študijné programy v prvom stupni a v spojenom prvom a druhom stupni v roku 2022</t>
  </si>
  <si>
    <t>Prijímacie konanie na študijné programy v druhom stupni v roku 2022</t>
  </si>
  <si>
    <t>Prijímacie konanie na študijné programy v treťom stupni v roku 2022</t>
  </si>
  <si>
    <t>Podiel riadne skončených štúdií na celkovom počte začatých štúdií v danom akademickom roku k 31. 12. 2022</t>
  </si>
  <si>
    <t>Zoznam predložených návrhov na vymenovanie za profesora v roku 2022</t>
  </si>
  <si>
    <t>Zoznam vymenovaných docentov za rok 2022</t>
  </si>
  <si>
    <t>Výberové konania na miesta vysokoškolských učiteľov uskutočnené v roku 2022</t>
  </si>
  <si>
    <t>Informácie o záverečných prácach a rigoróznych prácach predložených na obhajobu v roku 2022</t>
  </si>
  <si>
    <t xml:space="preserve">Zoznam akreditovaných študijných programov k 31. 12. 2022
</t>
  </si>
  <si>
    <t>Zoznam študijných programov - odňatie priznaného práva, skončenie platnosti priznaného práva alebo zrušenie študijného programu v roku 2022</t>
  </si>
  <si>
    <t>Zoznam udelených akreditácií  habilitačného konania a inauguračného konania  k 31. 12. 2022</t>
  </si>
  <si>
    <t>Zoznam odňatých akreditácií habilitačného konania a inauguračného konania v roku 2022</t>
  </si>
  <si>
    <t>Finančné prostriedky na výskumné projekty získané v roku 2022</t>
  </si>
  <si>
    <t>Finančné prostriedky na ostatné (nevýskumné) projekty získané v roku 2022</t>
  </si>
  <si>
    <t>Prehľad umeleckej činnosti vysokej školy za rok 2022</t>
  </si>
  <si>
    <t>Prehľad odoberania vysokoškolských titulov, návrhov na odvolanie profesora, zneplatnenia štátnej alebo rigoróznej skúšky a vzdaní sa akademického titulu za rok 2022</t>
  </si>
  <si>
    <t>Počet študentov, ktorí riadne skončili štúdium v akademickom roku 2021/2022</t>
  </si>
  <si>
    <t>Počet študentov uhrádzajúcich školné (ak. rok 2021/2022)</t>
  </si>
  <si>
    <t>Publikačná činnosť vysokej školy za rok 2022 a porovnanie s rokom 2021</t>
  </si>
  <si>
    <t>Umelecká činnosť vysokej školy za rok 2022 a porovnanie s rokom 2021</t>
  </si>
  <si>
    <t>Prehľad akademických mobilít - študenti v akademickom roku 2021/2022 a porovnanie s akademickým rokom 2020/2021</t>
  </si>
  <si>
    <t>Prehľad akademických mobilít - zamestnanci v akademickom roku 2021/2022 a porovnanie s akademickým rokom 2020/2021</t>
  </si>
  <si>
    <t>Tabuľka č. 1: Počet študentov vysokej školy k 31. 10. 2022</t>
  </si>
  <si>
    <t>Tabuľka č. 2: Počet študentov, ktorí riadne skončili štúdium v akademickom roku 2021/2022</t>
  </si>
  <si>
    <t>Tabuľka č. 3a: Prijímacie konanie na študijné programy v prvom stupni a v spojenom prvom a druhom stupni v roku 2022</t>
  </si>
  <si>
    <t>Tabuľla č. 3b: Prijímacie konanie na študijné programy v druhom stupni v roku 2022</t>
  </si>
  <si>
    <t>Tabuľka č. 5: Podiel riadne skončených štúdií na celkovom počte začatých štúdií v danom akademickom roku k 31.12.2022</t>
  </si>
  <si>
    <t>Tabuľka č. 7: Zoznam predložených návrhov na vymenovanie za profesora v roku 2022</t>
  </si>
  <si>
    <t>Počet neskončených konaní: stav k 1.1.2022</t>
  </si>
  <si>
    <t>Počet neskončených konaní: stav k 31.12.2022</t>
  </si>
  <si>
    <t>Počet riadne skončených konaní k 31.12.2022</t>
  </si>
  <si>
    <t>Tabuľka č. 8: Zoznam vymenovaných docentov za rok 2022</t>
  </si>
  <si>
    <t>Tabuľka č. 9: Výberové konania na miesta vysokoškolských učiteľov uskutočnené v roku 2022</t>
  </si>
  <si>
    <t>Evidenčný prepočítaný počet vysokoškolských učiteľov k 31. 10. 2022</t>
  </si>
  <si>
    <t>Tabuľka č. 12: Informácie o záverečných prácach a rigoróznych prácach predložených na obhajobu v roku 2022</t>
  </si>
  <si>
    <t>V roku 2022</t>
  </si>
  <si>
    <t xml:space="preserve">Tabuľka č. 15: Zoznam akreditovaných študijných programov k 31. 12. 2022
</t>
  </si>
  <si>
    <t>Tabuľka č. 16: Zoznam študijných programov - odňatie priznaného práva, skončenie platnosti priznaného práva alebo zrušenie študijného programu v roku 2022</t>
  </si>
  <si>
    <t>Tabuľka č. 17: Zoznam udelených akreditácií  habilitačného konania a inauguračného konania k 31.12.2022</t>
  </si>
  <si>
    <t>Tabuľka č. 18: Zoznam odňatých akreditácií habilitačného konania a inauguračného konania v roku 2022</t>
  </si>
  <si>
    <t>Tabuľka č. 19: Finančné prostriedky na výskumné projekty získané v roku 2022</t>
  </si>
  <si>
    <t>Tabuľka č. 20: Finančné prostriedky na ostatné (nevýskumné) projekty získané v roku 2022</t>
  </si>
  <si>
    <t>Tabuľka č. 21: Prehľad umeleckej činnosti vysokej školy za rok 2022</t>
  </si>
  <si>
    <t>Tabuľka č. 22: Prehľad odoberania vysokoškolských titulov, návrhov na odvolanie profesora, zneplatnenia štátnej alebo rigoróznej skúšky a vzdaní sa akademického titulu za rok 2022</t>
  </si>
  <si>
    <t>Tabuľka č. 4: Počet študentov uhrádzajúcich školné (ak. rok 2021/2022)</t>
  </si>
  <si>
    <t>2021 / 2022</t>
  </si>
  <si>
    <t>V roku 2021/2022</t>
  </si>
  <si>
    <t>Tabuľka č. 13: Publikačná činnosť vysokej školy za rok 2022 a porovnanie s rokom 2021</t>
  </si>
  <si>
    <t>Tabuľka č. 14: Umelecká činnosť vysokej školy za rok 2022 a porovnanie s rokom 2021</t>
  </si>
  <si>
    <t>Tabuľka č. 6: Prehľad akademických mobilít - študenti v akademickom roku 2021/2022 a porovnanie s akademickým rokom 2020/2021</t>
  </si>
  <si>
    <t>Tabuľka č. 11: Prehľad akademických mobilít - zamestnanci v akademickom roku 2021/2022 a porovnanie s akademickým rokom 2020/2021</t>
  </si>
  <si>
    <t>učiteľstvo a pedagogické vedy</t>
  </si>
  <si>
    <t>ekonómia a manažment</t>
  </si>
  <si>
    <t>didaktika technických profesijných predmetov</t>
  </si>
  <si>
    <t>d</t>
  </si>
  <si>
    <t>e</t>
  </si>
  <si>
    <t>Učiteľstvo a pedagogické vedy</t>
  </si>
  <si>
    <t>Tabuľka č. 3c: Prijímacie konanie na študijné programy v treťom stupni v roku 2022</t>
  </si>
  <si>
    <t>VŠ DTI</t>
  </si>
  <si>
    <t xml:space="preserve">učiteľstvo a pedagogické vedy </t>
  </si>
  <si>
    <t>učiteľstvo praktickej prípravy v ekonomických predmetoch</t>
  </si>
  <si>
    <t>D,E</t>
  </si>
  <si>
    <t>S</t>
  </si>
  <si>
    <t>Bc.</t>
  </si>
  <si>
    <t xml:space="preserve">ekonómia a manažment </t>
  </si>
  <si>
    <t>manažment</t>
  </si>
  <si>
    <t>učiteľstvo praktickej prípravy</t>
  </si>
  <si>
    <t>D</t>
  </si>
  <si>
    <t>učiteľstvo ekonomických predmetov</t>
  </si>
  <si>
    <t>Mgr.</t>
  </si>
  <si>
    <t>Odborová didaktika</t>
  </si>
  <si>
    <t>nie</t>
  </si>
  <si>
    <t>1.</t>
  </si>
  <si>
    <t>2.</t>
  </si>
  <si>
    <t>doc. PaedDr. Eva Dolinská, PhD.</t>
  </si>
  <si>
    <t>doc. Ing. Pavel Krpálek, CSc., MBA</t>
  </si>
  <si>
    <t>PaedDr. Ján Záhorec, PhD.</t>
  </si>
  <si>
    <t>Ing. Ildikó Pšenáková, PhD.</t>
  </si>
  <si>
    <t>Ing. Jaromír Novák, PhD.</t>
  </si>
  <si>
    <t>3.</t>
  </si>
  <si>
    <t>4.</t>
  </si>
  <si>
    <t>VŠDTI</t>
  </si>
  <si>
    <t>Vedecká grantová agentúra</t>
  </si>
  <si>
    <t>G</t>
  </si>
  <si>
    <t>VEGA1/0021/21</t>
  </si>
  <si>
    <t>IDENTIFIKÁCIA FAKTOROV MOTIVÁCIE K VÝKONU CERTIFIKOVANÝCH PROJEKTOVÝCH MANAŽÉROV PRACUJÚCICH V HOME OFFICE V OBDOBÍ PANDÉMIE OCHORENÍM COVID 19</t>
  </si>
  <si>
    <t>2021-2022</t>
  </si>
  <si>
    <t>ukončený</t>
  </si>
  <si>
    <t>VEGA 1/0484/21</t>
  </si>
  <si>
    <t>doc. PaedDr. Zuzana Geršicová, PhD.</t>
  </si>
  <si>
    <t>PREMENY RODINNEJ VÝCHOVY A RODIČOVSKÉHO VZDELÁVANIA NA SLOVENSKU</t>
  </si>
  <si>
    <t>2021-2023</t>
  </si>
  <si>
    <t>trvá</t>
  </si>
  <si>
    <t>ERASMUS+</t>
  </si>
  <si>
    <t>Z</t>
  </si>
  <si>
    <t>598506-EPP-1-2018-1-PT-EPPKA2-CBHE-JP</t>
  </si>
  <si>
    <t>prof. PaedDr. Ing. Roman Hrmo, PhD., MBA</t>
  </si>
  <si>
    <t>ENGINEERING EDUCATORS PEDAGOGICAL TRAINING - ENTER</t>
  </si>
  <si>
    <t>2018-2022</t>
  </si>
  <si>
    <t>Scienta ARS EDUCATIO, Krakow</t>
  </si>
  <si>
    <t>SAE Gr.29.10.21.P.SK</t>
  </si>
  <si>
    <t>PaedDr. Ing. Kateřina Bočková, Ph.D.</t>
  </si>
  <si>
    <r>
      <t xml:space="preserve">ASPECTS OF SECONDARY SOCIALIZATION OF HOME-EDUCATED PUPILS IN THE CONDITIONS OF THE CZECH REPUBLIC /                                  </t>
    </r>
    <r>
      <rPr>
        <sz val="10"/>
        <rFont val="Times New Roman"/>
        <family val="1"/>
        <charset val="238"/>
      </rPr>
      <t xml:space="preserve">ASPEKTY SOCJALIZACJI WTÓRNEJ UCZNIÓW KSZTAŁCONYCH W DOMU W WARUNKACH REPUBLIKI CZESKIEJ I SŁOWACKEJ         </t>
    </r>
  </si>
  <si>
    <t>Financuje grantová agentúra</t>
  </si>
  <si>
    <t>SAE Gr.28.10.21.P.SK</t>
  </si>
  <si>
    <t>doc. PaedDr. Silvia Barnová, PhD.</t>
  </si>
  <si>
    <r>
      <t xml:space="preserve">SECONDARY SCHOOL TEACHERS´DIGITAL COMPETENCIES IN THE CONTEXT OF DISTANCE TEACHING/          </t>
    </r>
    <r>
      <rPr>
        <sz val="10"/>
        <rFont val="Times New Roman"/>
        <family val="1"/>
        <charset val="238"/>
      </rPr>
      <t xml:space="preserve">KOMPETENCIE CYFROVE NAUCZYCIELI SZKÓL ŚTREDNICH W KONTEKŚCIE NAUCZANIA NA ODLEGLOŚĆ              </t>
    </r>
  </si>
  <si>
    <t>Fundation of European Economic Interest Grouping, Brusel</t>
  </si>
  <si>
    <t>EEIG-EU/P-Kr/05.04./21</t>
  </si>
  <si>
    <t xml:space="preserve">PaedDr. Ing. Kateřina Bočková, Ph.D., MBA </t>
  </si>
  <si>
    <r>
      <t xml:space="preserve">COLOR PREFERENCE FOR PROJECT TEAM MEMBERS COMPILED BY BELBIN'S METHODOLOGY / </t>
    </r>
    <r>
      <rPr>
        <sz val="10"/>
        <rFont val="Times New Roman"/>
        <family val="1"/>
        <charset val="238"/>
      </rPr>
      <t xml:space="preserve">PRÉFÉRENCE DE COULEUR POUR LES MEMBRES DE L'ÉQUIPE DE PROJET COMPILÉE PAR LA MÉTHODOLOGIE DE BELBIN                     </t>
    </r>
  </si>
  <si>
    <t>EEIG-EU/P.Kr/04.04/21.</t>
  </si>
  <si>
    <t>doc. PaedDr. Dáša Porubčanová, PhD.</t>
  </si>
  <si>
    <r>
      <rPr>
        <sz val="11"/>
        <rFont val="Times New Roman"/>
        <family val="1"/>
        <charset val="238"/>
      </rPr>
      <t>POSITIVE PSYCHOLOGY AS A NEW PARADIGM OF HIGH SCHOOL EDUCATION AIMED AT THE DEVELOPMENT OF PERSONAL COMPETENCIES FOR LIFE/</t>
    </r>
    <r>
      <rPr>
        <sz val="10"/>
        <rFont val="Times New Roman"/>
        <family val="1"/>
        <charset val="238"/>
      </rPr>
      <t xml:space="preserve">                                      Psychologie positive –
paradigme de l´education des étudiants de l´enseignement secondaire qui
développe les compétences personnelles pour la vie</t>
    </r>
  </si>
  <si>
    <t>predĺžený do 04/2023</t>
  </si>
  <si>
    <t xml:space="preserve">Washington D.C. CORPORATION  </t>
  </si>
  <si>
    <t>WDSC/USA-05/09/21</t>
  </si>
  <si>
    <t>VIDEO MICROTEACHING AS INNOVATION IN UNIVERSITY STUDENTS' TEACHING PRACTICE</t>
  </si>
  <si>
    <t>Interná grantová agentúra Vysokej školy DTI</t>
  </si>
  <si>
    <t>IGADTI002/2020</t>
  </si>
  <si>
    <t>doc. PhDr. PaedDr. Slávka  Krásna, PhD.</t>
  </si>
  <si>
    <t>UNIVERSITY STUDENTS’ ACADEMIC PROCRASTINATION</t>
  </si>
  <si>
    <t>2020-2022</t>
  </si>
  <si>
    <t>IGADTI003/2020</t>
  </si>
  <si>
    <t xml:space="preserve">doc. PhDr. Slávka Čepelová, PhD. </t>
  </si>
  <si>
    <t>TEACHERS' ATTITUDES TOWARDS INCLUSIVE EDUCATION</t>
  </si>
  <si>
    <t>IGADTI004/2020</t>
  </si>
  <si>
    <t>SEKUNDÁRNÍ SOCIALIZACE DĚTÍ V DOMÁCÍM VZDĚLÁVÁNÍ</t>
  </si>
  <si>
    <t>IGADTI007/2020</t>
  </si>
  <si>
    <t>MANAGERIAL COMPETENCES AND INNOVATIONS IN CURRENT EDUCATIONAL PRACTICE</t>
  </si>
  <si>
    <t>IGADTI008/2020</t>
  </si>
  <si>
    <t>doc. PaedDr. Zuzana Geršicová, PhD</t>
  </si>
  <si>
    <t>DIDACTIC STRATEGIES AND METHODS OF COMPETENCE DEVELOPMENT</t>
  </si>
  <si>
    <t>predĺžený do 06/2023</t>
  </si>
  <si>
    <t>IGADTI009/2020</t>
  </si>
  <si>
    <t>doc. PhDr. Ladislav Zapletal, CSc.</t>
  </si>
  <si>
    <t>ETICKÁ DIMENZIA  V PREGRADUÁLNEJ PRÍPRAVE UČITEĽA</t>
  </si>
  <si>
    <t>IGADTI11/2020</t>
  </si>
  <si>
    <t>doc. PaedDr. Miroslav Škoda, PhD.</t>
  </si>
  <si>
    <t xml:space="preserve">FAIR VALUE IN ACCOUNTING IN THE LIGHT OF FINANCIAL CRISIS 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</si>
  <si>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</si>
  <si>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</si>
  <si>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</si>
  <si>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</si>
  <si>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</si>
  <si>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</si>
  <si>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</si>
  <si>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</si>
  <si>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</si>
  <si>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</si>
  <si>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</si>
  <si>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Vysoká škola DTI</t>
  </si>
  <si>
    <t>Mgr. Pavel Pecina, Ph.D.</t>
  </si>
  <si>
    <t xml:space="preserve">PhD. </t>
  </si>
  <si>
    <t>manažment služieb v automobilovom priemysle</t>
  </si>
  <si>
    <t>prof. PaedDr. Ing. Daniel Lajčin, PhD.</t>
  </si>
  <si>
    <t>prof. PaedDr. PhDr. Gabriela Gabrhelová, PhD.</t>
  </si>
  <si>
    <t>prof. PaedDr. Ing. Daniel Lajčin, PhD.,
prof. PhDr. Viola Tamášová, CSc.</t>
  </si>
  <si>
    <t>SAE Gr.26.10.20P.SK.</t>
  </si>
  <si>
    <t>IMLEMENTATION OF MODERN COMPUTER TECHNOLOGIES IN
UNIVERSITY STUDENT TRAINING
Wprowadzenie nowoczesnych technologii
komputerowych w kształcenie studentów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</si>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</sst>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2"/>
      <color theme="1"/>
      <name val="Times New Roman"/>
      <family val="1"/>
      <charset val="238"/>
    </font>
    <font>
      <sz val="11"/>
      <name val="TimesNewRomanPS-BoldMT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Border="1"/>
    <xf numFmtId="164" fontId="0" fillId="0" borderId="1" xfId="0" applyNumberFormat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3" fontId="20" fillId="0" borderId="0" xfId="2" applyNumberFormat="1" applyFont="1" applyAlignment="1">
      <alignment vertical="top" wrapText="1"/>
    </xf>
    <xf numFmtId="3" fontId="22" fillId="0" borderId="0" xfId="2" applyNumberFormat="1" applyFont="1" applyAlignment="1">
      <alignment vertical="center" wrapText="1"/>
    </xf>
    <xf numFmtId="3" fontId="20" fillId="0" borderId="0" xfId="2" applyNumberFormat="1" applyFont="1" applyAlignment="1">
      <alignment vertical="center" wrapText="1"/>
    </xf>
    <xf numFmtId="3" fontId="20" fillId="0" borderId="0" xfId="3" applyNumberFormat="1" applyFont="1" applyAlignment="1">
      <alignment vertical="center" wrapText="1"/>
    </xf>
    <xf numFmtId="3" fontId="20" fillId="0" borderId="0" xfId="4" applyNumberFormat="1" applyFont="1" applyAlignment="1">
      <alignment vertical="center" wrapText="1"/>
    </xf>
    <xf numFmtId="3" fontId="20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20" fillId="0" borderId="0" xfId="3" applyNumberFormat="1" applyFont="1" applyAlignment="1">
      <alignment vertical="top" wrapText="1"/>
    </xf>
    <xf numFmtId="3" fontId="20" fillId="0" borderId="0" xfId="4" applyNumberFormat="1" applyFont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Border="1"/>
    <xf numFmtId="164" fontId="23" fillId="0" borderId="39" xfId="0" applyNumberFormat="1" applyFont="1" applyBorder="1"/>
    <xf numFmtId="164" fontId="23" fillId="0" borderId="33" xfId="0" applyNumberFormat="1" applyFont="1" applyBorder="1"/>
    <xf numFmtId="164" fontId="23" fillId="0" borderId="8" xfId="0" applyNumberFormat="1" applyFont="1" applyBorder="1"/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64" fontId="23" fillId="0" borderId="41" xfId="0" applyNumberFormat="1" applyFont="1" applyBorder="1"/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3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4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5" xfId="0" applyBorder="1"/>
    <xf numFmtId="14" fontId="0" fillId="0" borderId="5" xfId="0" applyNumberFormat="1" applyBorder="1"/>
    <xf numFmtId="0" fontId="6" fillId="0" borderId="5" xfId="0" applyFont="1" applyBorder="1"/>
    <xf numFmtId="14" fontId="0" fillId="0" borderId="1" xfId="0" applyNumberFormat="1" applyBorder="1"/>
    <xf numFmtId="0" fontId="23" fillId="0" borderId="1" xfId="0" applyFont="1" applyBorder="1" applyAlignment="1">
      <alignment wrapText="1"/>
    </xf>
    <xf numFmtId="0" fontId="28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3" fillId="0" borderId="0" xfId="0" applyFont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0" fillId="3" borderId="1" xfId="0" applyFill="1" applyBorder="1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0" fillId="0" borderId="39" xfId="0" applyFill="1" applyBorder="1"/>
    <xf numFmtId="0" fontId="0" fillId="0" borderId="4" xfId="0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3" borderId="1" xfId="0" applyFont="1" applyFill="1" applyBorder="1"/>
    <xf numFmtId="0" fontId="0" fillId="3" borderId="1" xfId="0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0" fillId="3" borderId="0" xfId="0" applyFill="1"/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3" fontId="26" fillId="0" borderId="0" xfId="2" applyNumberFormat="1" applyFont="1" applyAlignment="1">
      <alignment vertical="top" wrapText="1"/>
    </xf>
    <xf numFmtId="3" fontId="26" fillId="0" borderId="0" xfId="3" applyNumberFormat="1" applyFont="1" applyAlignment="1">
      <alignment vertical="top" wrapText="1"/>
    </xf>
    <xf numFmtId="3" fontId="26" fillId="0" borderId="0" xfId="4" applyNumberFormat="1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3" fontId="26" fillId="0" borderId="0" xfId="5" applyNumberFormat="1" applyFont="1" applyAlignment="1">
      <alignment vertical="top" wrapText="1"/>
    </xf>
    <xf numFmtId="0" fontId="19" fillId="0" borderId="0" xfId="0" applyFont="1" applyAlignment="1">
      <alignment horizontal="left" vertical="top"/>
    </xf>
    <xf numFmtId="3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/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40" zoomScaleNormal="40" workbookViewId="0">
      <selection activeCell="B21" sqref="B21"/>
    </sheetView>
  </sheetViews>
  <sheetFormatPr defaultRowHeight="15.6"/>
  <sheetData>
    <row r="1" spans="1:9" ht="120.75" customHeight="1">
      <c r="A1" s="301" t="s">
        <v>242</v>
      </c>
      <c r="B1" s="301"/>
      <c r="C1" s="301"/>
      <c r="D1" s="301"/>
      <c r="E1" s="301"/>
      <c r="F1" s="301"/>
      <c r="G1" s="301"/>
      <c r="H1" s="301"/>
      <c r="I1" s="301"/>
    </row>
    <row r="2" spans="1:9" ht="61.5" customHeight="1">
      <c r="A2" s="301"/>
      <c r="B2" s="301"/>
      <c r="C2" s="301"/>
      <c r="D2" s="301"/>
      <c r="E2" s="301"/>
      <c r="F2" s="301"/>
      <c r="G2" s="301"/>
      <c r="H2" s="301"/>
      <c r="I2" s="301"/>
    </row>
    <row r="3" spans="1:9" ht="61.5" customHeight="1">
      <c r="A3" s="301"/>
      <c r="B3" s="301"/>
      <c r="C3" s="301"/>
      <c r="D3" s="301"/>
      <c r="E3" s="301"/>
      <c r="F3" s="301"/>
      <c r="G3" s="301"/>
      <c r="H3" s="301"/>
      <c r="I3" s="301"/>
    </row>
    <row r="4" spans="1:9" ht="61.5" customHeight="1"/>
    <row r="5" spans="1:9" ht="46.2">
      <c r="A5" s="299" t="s">
        <v>0</v>
      </c>
      <c r="B5" s="299"/>
      <c r="C5" s="299"/>
      <c r="D5" s="299"/>
      <c r="E5" s="299"/>
      <c r="F5" s="299"/>
      <c r="G5" s="299"/>
      <c r="H5" s="299"/>
      <c r="I5" s="299"/>
    </row>
    <row r="6" spans="1:9" ht="61.2">
      <c r="A6" s="300" t="s">
        <v>395</v>
      </c>
      <c r="B6" s="300"/>
      <c r="C6" s="300"/>
      <c r="D6" s="300"/>
      <c r="E6" s="300"/>
      <c r="F6" s="300"/>
      <c r="G6" s="300"/>
      <c r="H6" s="300"/>
      <c r="I6" s="300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>
      <selection activeCell="A13" sqref="A13"/>
    </sheetView>
  </sheetViews>
  <sheetFormatPr defaultRowHeight="15.6"/>
  <cols>
    <col min="1" max="1" width="11.09765625" style="4" customWidth="1"/>
    <col min="2" max="3" width="11.09765625" customWidth="1"/>
    <col min="7" max="9" width="9" customWidth="1"/>
  </cols>
  <sheetData>
    <row r="1" spans="1:10" ht="67.5" customHeight="1">
      <c r="A1" s="350" t="s">
        <v>270</v>
      </c>
      <c r="B1" s="350"/>
      <c r="C1" s="350"/>
      <c r="D1" s="350"/>
      <c r="E1" s="350"/>
      <c r="F1" s="350"/>
      <c r="G1" s="350"/>
      <c r="H1" s="350"/>
      <c r="I1" s="350"/>
      <c r="J1" s="35"/>
    </row>
    <row r="2" spans="1:10" ht="16.2" thickBot="1">
      <c r="A2" s="259"/>
      <c r="B2" s="67"/>
      <c r="C2" s="365" t="s">
        <v>98</v>
      </c>
      <c r="D2" s="366"/>
      <c r="E2" s="366"/>
      <c r="F2" s="366"/>
      <c r="G2" s="366"/>
      <c r="H2" s="366"/>
      <c r="I2" s="367"/>
      <c r="J2" s="31"/>
    </row>
    <row r="3" spans="1:10" ht="55.5" customHeight="1" thickBot="1">
      <c r="A3" s="68" t="s">
        <v>65</v>
      </c>
      <c r="B3" s="52" t="s">
        <v>99</v>
      </c>
      <c r="C3" s="52" t="s">
        <v>82</v>
      </c>
      <c r="D3" s="54" t="s">
        <v>289</v>
      </c>
      <c r="E3" s="54" t="s">
        <v>100</v>
      </c>
      <c r="F3" s="54" t="s">
        <v>101</v>
      </c>
      <c r="G3" s="54" t="s">
        <v>102</v>
      </c>
      <c r="H3" s="52" t="s">
        <v>103</v>
      </c>
      <c r="I3" s="52" t="s">
        <v>104</v>
      </c>
      <c r="J3" s="32"/>
    </row>
    <row r="4" spans="1:10" ht="46.8">
      <c r="A4" s="69" t="s">
        <v>295</v>
      </c>
      <c r="B4" s="10">
        <v>1</v>
      </c>
      <c r="C4" s="48" t="s">
        <v>298</v>
      </c>
      <c r="D4" s="100"/>
      <c r="E4" s="100"/>
      <c r="F4" s="100"/>
      <c r="G4" s="100"/>
      <c r="H4" s="100"/>
      <c r="I4" s="100"/>
    </row>
    <row r="5" spans="1:10" ht="46.8">
      <c r="A5" s="69" t="s">
        <v>295</v>
      </c>
      <c r="B5" s="39">
        <v>1</v>
      </c>
      <c r="C5" s="2" t="s">
        <v>299</v>
      </c>
      <c r="D5" s="101"/>
      <c r="E5" s="101"/>
      <c r="F5" s="101">
        <v>81.2</v>
      </c>
      <c r="G5" s="101">
        <v>64.8</v>
      </c>
      <c r="H5" s="101">
        <v>97.2</v>
      </c>
      <c r="I5" s="101">
        <v>81.599999999999994</v>
      </c>
    </row>
    <row r="6" spans="1:10" ht="46.8">
      <c r="A6" s="69" t="s">
        <v>295</v>
      </c>
      <c r="B6" s="39">
        <v>2</v>
      </c>
      <c r="C6" s="2" t="s">
        <v>298</v>
      </c>
      <c r="D6" s="101"/>
      <c r="E6" s="101">
        <v>93.6</v>
      </c>
      <c r="F6" s="101">
        <v>99.1</v>
      </c>
      <c r="G6" s="101"/>
      <c r="H6" s="101">
        <v>90.4</v>
      </c>
      <c r="I6" s="101">
        <v>90</v>
      </c>
    </row>
    <row r="7" spans="1:10" ht="46.8">
      <c r="A7" s="69" t="s">
        <v>295</v>
      </c>
      <c r="B7" s="39">
        <v>2</v>
      </c>
      <c r="C7" s="2" t="s">
        <v>299</v>
      </c>
      <c r="D7" s="101"/>
      <c r="E7" s="101"/>
      <c r="F7" s="101">
        <v>5.8</v>
      </c>
      <c r="G7" s="101">
        <v>91.1</v>
      </c>
      <c r="H7" s="101">
        <v>97.3</v>
      </c>
      <c r="I7" s="101">
        <v>90.7</v>
      </c>
    </row>
    <row r="8" spans="1:10" ht="31.2">
      <c r="A8" s="44" t="s">
        <v>296</v>
      </c>
      <c r="B8" s="39">
        <v>1</v>
      </c>
      <c r="C8" s="2" t="s">
        <v>298</v>
      </c>
      <c r="D8" s="101"/>
      <c r="E8" s="101"/>
      <c r="F8" s="101">
        <v>72.5</v>
      </c>
      <c r="G8" s="101">
        <v>93.7</v>
      </c>
      <c r="H8" s="101">
        <v>71.400000000000006</v>
      </c>
      <c r="I8" s="101">
        <v>87.5</v>
      </c>
    </row>
    <row r="9" spans="1:10" ht="31.2">
      <c r="A9" s="44" t="s">
        <v>296</v>
      </c>
      <c r="B9" s="39">
        <v>1</v>
      </c>
      <c r="C9" s="2" t="s">
        <v>299</v>
      </c>
      <c r="D9" s="101"/>
      <c r="E9" s="101"/>
      <c r="F9" s="101">
        <v>61.5</v>
      </c>
      <c r="G9" s="101">
        <v>63.2</v>
      </c>
      <c r="H9" s="101">
        <v>97.2</v>
      </c>
      <c r="I9" s="101">
        <v>62</v>
      </c>
    </row>
    <row r="10" spans="1:10" ht="31.2">
      <c r="A10" s="44" t="s">
        <v>296</v>
      </c>
      <c r="B10" s="39">
        <v>2</v>
      </c>
      <c r="C10" s="2" t="s">
        <v>298</v>
      </c>
      <c r="D10" s="101"/>
      <c r="E10" s="101">
        <v>90.1</v>
      </c>
      <c r="F10" s="101"/>
      <c r="G10" s="101"/>
      <c r="H10" s="101"/>
      <c r="I10" s="101"/>
    </row>
    <row r="11" spans="1:10" ht="31.2">
      <c r="A11" s="44" t="s">
        <v>296</v>
      </c>
      <c r="B11" s="39">
        <v>2</v>
      </c>
      <c r="C11" s="2" t="s">
        <v>299</v>
      </c>
      <c r="D11" s="101"/>
      <c r="E11" s="101"/>
      <c r="F11" s="101">
        <v>5.7</v>
      </c>
      <c r="G11" s="101">
        <v>73.8</v>
      </c>
      <c r="H11" s="101"/>
      <c r="I11" s="101"/>
    </row>
    <row r="12" spans="1:10" ht="46.8">
      <c r="A12" s="44" t="s">
        <v>295</v>
      </c>
      <c r="B12" s="39">
        <v>3</v>
      </c>
      <c r="C12" s="2" t="s">
        <v>299</v>
      </c>
      <c r="D12" s="101"/>
      <c r="E12" s="101"/>
      <c r="F12" s="101">
        <v>50</v>
      </c>
      <c r="G12" s="101"/>
      <c r="H12" s="101"/>
      <c r="I12" s="101"/>
    </row>
    <row r="13" spans="1:10">
      <c r="A13" s="27"/>
    </row>
    <row r="14" spans="1:10">
      <c r="A14" s="27"/>
      <c r="B14" s="1"/>
    </row>
    <row r="15" spans="1:10">
      <c r="B15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50" zoomScaleNormal="100" zoomScaleSheetLayoutView="50" workbookViewId="0">
      <selection activeCell="A29" sqref="A29"/>
    </sheetView>
  </sheetViews>
  <sheetFormatPr defaultRowHeight="15.6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>
      <c r="A1" s="371" t="s">
        <v>293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s="4" customFormat="1" ht="16.2" thickBot="1">
      <c r="A2" s="14" t="s">
        <v>290</v>
      </c>
      <c r="B2" s="14"/>
    </row>
    <row r="3" spans="1:11" s="4" customFormat="1" ht="30.75" customHeight="1">
      <c r="A3" s="379" t="s">
        <v>106</v>
      </c>
      <c r="B3" s="368" t="s">
        <v>107</v>
      </c>
      <c r="C3" s="319" t="s">
        <v>34</v>
      </c>
      <c r="D3" s="319" t="s">
        <v>108</v>
      </c>
      <c r="E3" s="337"/>
      <c r="F3" s="378"/>
      <c r="G3" s="368" t="s">
        <v>109</v>
      </c>
      <c r="H3" s="319" t="s">
        <v>34</v>
      </c>
      <c r="I3" s="319" t="s">
        <v>110</v>
      </c>
      <c r="J3" s="337"/>
      <c r="K3" s="378"/>
    </row>
    <row r="4" spans="1:11" s="4" customFormat="1" ht="31.8" thickBot="1">
      <c r="A4" s="380"/>
      <c r="B4" s="340"/>
      <c r="C4" s="341"/>
      <c r="D4" s="78" t="s">
        <v>111</v>
      </c>
      <c r="E4" s="78" t="s">
        <v>112</v>
      </c>
      <c r="F4" s="70" t="s">
        <v>113</v>
      </c>
      <c r="G4" s="340"/>
      <c r="H4" s="341"/>
      <c r="I4" s="78" t="s">
        <v>111</v>
      </c>
      <c r="J4" s="78" t="s">
        <v>112</v>
      </c>
      <c r="K4" s="70" t="s">
        <v>113</v>
      </c>
    </row>
    <row r="5" spans="1:11" s="4" customFormat="1">
      <c r="A5" s="138" t="s">
        <v>302</v>
      </c>
      <c r="B5" s="128">
        <v>0</v>
      </c>
      <c r="C5" s="69">
        <v>0</v>
      </c>
      <c r="D5" s="69">
        <v>0</v>
      </c>
      <c r="E5" s="69">
        <v>0</v>
      </c>
      <c r="F5" s="129">
        <v>0</v>
      </c>
      <c r="G5" s="128">
        <v>4</v>
      </c>
      <c r="H5" s="69">
        <v>3</v>
      </c>
      <c r="I5" s="69">
        <v>3</v>
      </c>
      <c r="J5" s="69">
        <v>0</v>
      </c>
      <c r="K5" s="129">
        <v>0</v>
      </c>
    </row>
    <row r="6" spans="1:11" s="4" customFormat="1">
      <c r="A6" s="136"/>
      <c r="B6" s="134"/>
      <c r="C6" s="44"/>
      <c r="D6" s="44"/>
      <c r="E6" s="44"/>
      <c r="F6" s="135"/>
      <c r="G6" s="134"/>
      <c r="H6" s="44"/>
      <c r="I6" s="44"/>
      <c r="J6" s="44"/>
      <c r="K6" s="135"/>
    </row>
    <row r="7" spans="1:11" s="4" customFormat="1">
      <c r="A7" s="136"/>
      <c r="B7" s="134"/>
      <c r="C7" s="44"/>
      <c r="D7" s="44"/>
      <c r="E7" s="44"/>
      <c r="F7" s="135"/>
      <c r="G7" s="134"/>
      <c r="H7" s="44"/>
      <c r="I7" s="44"/>
      <c r="J7" s="44"/>
      <c r="K7" s="135"/>
    </row>
    <row r="8" spans="1:11">
      <c r="A8" s="137"/>
      <c r="B8" s="130"/>
      <c r="C8" s="2"/>
      <c r="D8" s="2"/>
      <c r="E8" s="2"/>
      <c r="F8" s="131"/>
      <c r="G8" s="130"/>
      <c r="H8" s="2"/>
      <c r="I8" s="2"/>
      <c r="J8" s="2"/>
      <c r="K8" s="131"/>
    </row>
    <row r="9" spans="1:11">
      <c r="A9" s="137"/>
      <c r="B9" s="130"/>
      <c r="C9" s="2"/>
      <c r="D9" s="2"/>
      <c r="E9" s="2"/>
      <c r="F9" s="131"/>
      <c r="G9" s="130"/>
      <c r="H9" s="2"/>
      <c r="I9" s="2"/>
      <c r="J9" s="2"/>
      <c r="K9" s="131"/>
    </row>
    <row r="10" spans="1:11" ht="16.2" thickBot="1">
      <c r="A10" s="139"/>
      <c r="B10" s="146"/>
      <c r="C10" s="140"/>
      <c r="D10" s="140"/>
      <c r="E10" s="140"/>
      <c r="F10" s="141"/>
      <c r="G10" s="146"/>
      <c r="H10" s="140"/>
      <c r="I10" s="140"/>
      <c r="J10" s="140"/>
      <c r="K10" s="141"/>
    </row>
    <row r="11" spans="1:11" ht="16.2" thickBot="1">
      <c r="A11" s="142" t="s">
        <v>32</v>
      </c>
      <c r="B11" s="147">
        <f>SUM(B5:B10)</f>
        <v>0</v>
      </c>
      <c r="C11" s="144">
        <f>SUM(C5:C10)</f>
        <v>0</v>
      </c>
      <c r="D11" s="144">
        <f t="shared" ref="D11:K11" si="0">SUM(D5:D10)</f>
        <v>0</v>
      </c>
      <c r="E11" s="144">
        <f t="shared" si="0"/>
        <v>0</v>
      </c>
      <c r="F11" s="145">
        <f t="shared" si="0"/>
        <v>0</v>
      </c>
      <c r="G11" s="147">
        <f t="shared" ref="G11" si="1">SUM(G5:G10)</f>
        <v>4</v>
      </c>
      <c r="H11" s="144">
        <f t="shared" si="0"/>
        <v>3</v>
      </c>
      <c r="I11" s="144">
        <f t="shared" si="0"/>
        <v>3</v>
      </c>
      <c r="J11" s="144">
        <f t="shared" si="0"/>
        <v>0</v>
      </c>
      <c r="K11" s="145">
        <f t="shared" si="0"/>
        <v>0</v>
      </c>
    </row>
    <row r="13" spans="1:11" ht="16.2" thickBot="1">
      <c r="A13" s="14" t="s">
        <v>105</v>
      </c>
    </row>
    <row r="14" spans="1:11" ht="33.75" customHeight="1">
      <c r="A14" s="372" t="s">
        <v>106</v>
      </c>
      <c r="B14" s="369" t="s">
        <v>107</v>
      </c>
      <c r="C14" s="358" t="s">
        <v>34</v>
      </c>
      <c r="D14" s="375" t="s">
        <v>108</v>
      </c>
      <c r="E14" s="376"/>
      <c r="F14" s="377"/>
      <c r="G14" s="369" t="s">
        <v>109</v>
      </c>
      <c r="H14" s="358" t="s">
        <v>34</v>
      </c>
      <c r="I14" s="375" t="s">
        <v>110</v>
      </c>
      <c r="J14" s="376"/>
      <c r="K14" s="377"/>
    </row>
    <row r="15" spans="1:11" ht="31.8" thickBot="1">
      <c r="A15" s="373"/>
      <c r="B15" s="370"/>
      <c r="C15" s="374"/>
      <c r="D15" s="78" t="s">
        <v>111</v>
      </c>
      <c r="E15" s="78" t="s">
        <v>112</v>
      </c>
      <c r="F15" s="70" t="s">
        <v>113</v>
      </c>
      <c r="G15" s="370"/>
      <c r="H15" s="374"/>
      <c r="I15" s="78" t="s">
        <v>111</v>
      </c>
      <c r="J15" s="78" t="s">
        <v>112</v>
      </c>
      <c r="K15" s="70" t="s">
        <v>113</v>
      </c>
    </row>
    <row r="16" spans="1:11">
      <c r="A16" s="138" t="s">
        <v>302</v>
      </c>
      <c r="B16" s="128">
        <v>0</v>
      </c>
      <c r="C16" s="69">
        <v>0</v>
      </c>
      <c r="D16" s="69">
        <v>0</v>
      </c>
      <c r="E16" s="69">
        <v>0</v>
      </c>
      <c r="F16" s="129">
        <v>0</v>
      </c>
      <c r="G16" s="128">
        <v>0</v>
      </c>
      <c r="H16" s="69">
        <v>0</v>
      </c>
      <c r="I16" s="69">
        <v>0</v>
      </c>
      <c r="J16" s="69">
        <v>0</v>
      </c>
      <c r="K16" s="129">
        <v>0</v>
      </c>
    </row>
    <row r="17" spans="1:11">
      <c r="A17" s="152"/>
      <c r="B17" s="154"/>
      <c r="C17" s="48"/>
      <c r="D17" s="48"/>
      <c r="E17" s="48"/>
      <c r="F17" s="155"/>
      <c r="G17" s="154"/>
      <c r="H17" s="48"/>
      <c r="I17" s="48"/>
      <c r="J17" s="48"/>
      <c r="K17" s="155"/>
    </row>
    <row r="18" spans="1:11">
      <c r="A18" s="152"/>
      <c r="B18" s="154"/>
      <c r="C18" s="48"/>
      <c r="D18" s="48"/>
      <c r="E18" s="48"/>
      <c r="F18" s="155"/>
      <c r="G18" s="154"/>
      <c r="H18" s="48"/>
      <c r="I18" s="48"/>
      <c r="J18" s="48"/>
      <c r="K18" s="155"/>
    </row>
    <row r="19" spans="1:11">
      <c r="A19" s="137"/>
      <c r="B19" s="130"/>
      <c r="C19" s="2"/>
      <c r="D19" s="2"/>
      <c r="E19" s="2"/>
      <c r="F19" s="131"/>
      <c r="G19" s="130"/>
      <c r="H19" s="2"/>
      <c r="I19" s="2"/>
      <c r="J19" s="2"/>
      <c r="K19" s="131"/>
    </row>
    <row r="20" spans="1:11">
      <c r="A20" s="137"/>
      <c r="B20" s="130"/>
      <c r="C20" s="2"/>
      <c r="D20" s="2"/>
      <c r="E20" s="2"/>
      <c r="F20" s="131"/>
      <c r="G20" s="130"/>
      <c r="H20" s="2"/>
      <c r="I20" s="2"/>
      <c r="J20" s="2"/>
      <c r="K20" s="131"/>
    </row>
    <row r="21" spans="1:11" ht="16.2" thickBot="1">
      <c r="A21" s="139"/>
      <c r="B21" s="146"/>
      <c r="C21" s="140"/>
      <c r="D21" s="140"/>
      <c r="E21" s="140"/>
      <c r="F21" s="141"/>
      <c r="G21" s="146"/>
      <c r="H21" s="140"/>
      <c r="I21" s="140"/>
      <c r="J21" s="140"/>
      <c r="K21" s="141"/>
    </row>
    <row r="22" spans="1:11" ht="16.2" thickBot="1">
      <c r="A22" s="153" t="s">
        <v>32</v>
      </c>
      <c r="B22" s="147">
        <f>SUM(B16:B21)</f>
        <v>0</v>
      </c>
      <c r="C22" s="144">
        <f>SUM(C16:C21)</f>
        <v>0</v>
      </c>
      <c r="D22" s="144">
        <f t="shared" ref="D22:K22" si="2">SUM(D16:D21)</f>
        <v>0</v>
      </c>
      <c r="E22" s="144">
        <f t="shared" si="2"/>
        <v>0</v>
      </c>
      <c r="F22" s="145">
        <f t="shared" si="2"/>
        <v>0</v>
      </c>
      <c r="G22" s="147">
        <f t="shared" ref="G22" si="3">SUM(G16:G21)</f>
        <v>0</v>
      </c>
      <c r="H22" s="144">
        <f t="shared" si="2"/>
        <v>0</v>
      </c>
      <c r="I22" s="144">
        <f t="shared" si="2"/>
        <v>0</v>
      </c>
      <c r="J22" s="144">
        <f t="shared" si="2"/>
        <v>0</v>
      </c>
      <c r="K22" s="145">
        <f t="shared" si="2"/>
        <v>0</v>
      </c>
    </row>
    <row r="23" spans="1:11" ht="16.2" thickBot="1"/>
    <row r="24" spans="1:11">
      <c r="A24" s="156" t="s">
        <v>114</v>
      </c>
      <c r="B24" s="158">
        <f>+B11-B22</f>
        <v>0</v>
      </c>
      <c r="C24" s="148">
        <f>+C11-C22</f>
        <v>0</v>
      </c>
      <c r="D24" s="148">
        <f t="shared" ref="D24:K24" si="4">+D11-D22</f>
        <v>0</v>
      </c>
      <c r="E24" s="148">
        <f t="shared" si="4"/>
        <v>0</v>
      </c>
      <c r="F24" s="149">
        <f t="shared" si="4"/>
        <v>0</v>
      </c>
      <c r="G24" s="158">
        <f t="shared" ref="G24" si="5">+G11-G22</f>
        <v>4</v>
      </c>
      <c r="H24" s="148">
        <f t="shared" si="4"/>
        <v>3</v>
      </c>
      <c r="I24" s="148">
        <f t="shared" si="4"/>
        <v>3</v>
      </c>
      <c r="J24" s="148">
        <f t="shared" si="4"/>
        <v>0</v>
      </c>
      <c r="K24" s="149">
        <f t="shared" si="4"/>
        <v>0</v>
      </c>
    </row>
    <row r="25" spans="1:11" ht="16.2" thickBot="1">
      <c r="A25" s="157" t="s">
        <v>115</v>
      </c>
      <c r="B25" s="159">
        <f>+IFERROR(B24/B22,0)*100</f>
        <v>0</v>
      </c>
      <c r="C25" s="150">
        <f>+IFERROR(C24/C22,0)*100</f>
        <v>0</v>
      </c>
      <c r="D25" s="150">
        <f t="shared" ref="D25:K25" si="6">+IFERROR(D24/D22,0)*100</f>
        <v>0</v>
      </c>
      <c r="E25" s="150">
        <f t="shared" si="6"/>
        <v>0</v>
      </c>
      <c r="F25" s="151">
        <f t="shared" si="6"/>
        <v>0</v>
      </c>
      <c r="G25" s="159">
        <f t="shared" ref="G25" si="7">+IFERROR(G24/G22,0)*100</f>
        <v>0</v>
      </c>
      <c r="H25" s="150">
        <f t="shared" si="6"/>
        <v>0</v>
      </c>
      <c r="I25" s="150">
        <f t="shared" si="6"/>
        <v>0</v>
      </c>
      <c r="J25" s="150">
        <f t="shared" si="6"/>
        <v>0</v>
      </c>
      <c r="K25" s="151">
        <f t="shared" si="6"/>
        <v>0</v>
      </c>
    </row>
    <row r="26" spans="1:11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60" zoomScaleNormal="100" workbookViewId="0">
      <selection activeCell="C28" sqref="C28"/>
    </sheetView>
  </sheetViews>
  <sheetFormatPr defaultRowHeight="15.6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>
      <c r="A1" s="371" t="s">
        <v>271</v>
      </c>
      <c r="B1" s="371"/>
      <c r="C1" s="371"/>
      <c r="D1" s="371"/>
      <c r="E1" s="371"/>
      <c r="F1" s="371"/>
      <c r="G1" s="4"/>
      <c r="H1" s="4"/>
    </row>
    <row r="2" spans="1:8" ht="47.4" thickBot="1">
      <c r="A2" s="71" t="s">
        <v>116</v>
      </c>
      <c r="B2" s="54" t="s">
        <v>117</v>
      </c>
      <c r="C2" s="54" t="s">
        <v>118</v>
      </c>
      <c r="D2" s="54" t="s">
        <v>119</v>
      </c>
      <c r="E2" s="54" t="s">
        <v>120</v>
      </c>
      <c r="F2" s="55" t="s">
        <v>121</v>
      </c>
      <c r="G2" s="5"/>
      <c r="H2" s="5"/>
    </row>
    <row r="3" spans="1:8">
      <c r="A3" s="271" t="s">
        <v>316</v>
      </c>
      <c r="B3" s="271" t="s">
        <v>318</v>
      </c>
      <c r="C3" s="271" t="s">
        <v>314</v>
      </c>
      <c r="D3" s="270">
        <v>44613</v>
      </c>
      <c r="E3" s="272">
        <v>44750</v>
      </c>
      <c r="F3" s="273" t="s">
        <v>315</v>
      </c>
    </row>
    <row r="4" spans="1:8">
      <c r="A4" s="2" t="s">
        <v>317</v>
      </c>
      <c r="B4" s="11" t="s">
        <v>319</v>
      </c>
      <c r="C4" s="2" t="s">
        <v>314</v>
      </c>
      <c r="D4" s="274">
        <v>44664</v>
      </c>
      <c r="E4" s="274">
        <v>44750</v>
      </c>
      <c r="F4" s="11" t="s">
        <v>315</v>
      </c>
    </row>
    <row r="5" spans="1:8">
      <c r="A5" s="48"/>
      <c r="B5" s="48"/>
      <c r="C5" s="48"/>
      <c r="D5" s="48"/>
      <c r="E5" s="48"/>
      <c r="F5" s="48"/>
    </row>
    <row r="6" spans="1:8">
      <c r="A6" s="48"/>
      <c r="B6" s="48"/>
      <c r="C6" s="48"/>
      <c r="D6" s="48"/>
      <c r="E6" s="48"/>
      <c r="F6" s="48"/>
    </row>
    <row r="7" spans="1:8">
      <c r="A7" s="2"/>
      <c r="B7" s="2"/>
      <c r="C7" s="2"/>
      <c r="D7" s="2"/>
      <c r="E7" s="2"/>
      <c r="F7" s="2"/>
    </row>
    <row r="8" spans="1:8">
      <c r="A8" s="2"/>
      <c r="B8" s="2"/>
      <c r="C8" s="2"/>
      <c r="D8" s="2"/>
      <c r="E8" s="2"/>
      <c r="F8" s="2"/>
    </row>
    <row r="9" spans="1:8">
      <c r="A9" s="2"/>
      <c r="B9" s="2"/>
      <c r="C9" s="2"/>
      <c r="D9" s="2"/>
      <c r="E9" s="2"/>
      <c r="F9" s="2"/>
    </row>
    <row r="10" spans="1:8" ht="12.75" customHeight="1" thickBot="1"/>
    <row r="11" spans="1:8" ht="64.5" customHeight="1" thickBot="1">
      <c r="B11" s="72" t="s">
        <v>122</v>
      </c>
      <c r="C11" s="53"/>
      <c r="D11" s="55" t="s">
        <v>123</v>
      </c>
    </row>
    <row r="12" spans="1:8">
      <c r="B12" s="17" t="s">
        <v>272</v>
      </c>
      <c r="C12" s="18">
        <v>0</v>
      </c>
      <c r="D12" s="48">
        <v>0</v>
      </c>
    </row>
    <row r="13" spans="1:8">
      <c r="B13" s="17" t="s">
        <v>273</v>
      </c>
      <c r="C13" s="19">
        <v>0</v>
      </c>
      <c r="D13" s="2">
        <v>0</v>
      </c>
    </row>
    <row r="14" spans="1:8">
      <c r="B14" s="17" t="s">
        <v>274</v>
      </c>
      <c r="C14" s="19">
        <v>2</v>
      </c>
      <c r="D14" s="2">
        <v>2</v>
      </c>
    </row>
    <row r="15" spans="1:8">
      <c r="B15" s="11" t="s">
        <v>124</v>
      </c>
      <c r="C15" s="19">
        <v>0</v>
      </c>
      <c r="D15" s="2">
        <v>0</v>
      </c>
    </row>
    <row r="16" spans="1:8">
      <c r="B16" s="2" t="s">
        <v>125</v>
      </c>
      <c r="C16" s="19">
        <v>0</v>
      </c>
      <c r="D16" s="2">
        <v>0</v>
      </c>
    </row>
    <row r="17" spans="2:4">
      <c r="B17" s="2" t="s">
        <v>126</v>
      </c>
      <c r="C17" s="19">
        <v>0</v>
      </c>
      <c r="D17" s="2">
        <v>0</v>
      </c>
    </row>
    <row r="18" spans="2:4">
      <c r="B18" s="2" t="s">
        <v>127</v>
      </c>
      <c r="C18" s="19">
        <v>0</v>
      </c>
      <c r="D18" s="2">
        <v>0</v>
      </c>
    </row>
    <row r="19" spans="2:4" ht="9.75" customHeight="1" thickBot="1"/>
    <row r="20" spans="2:4" ht="31.5" customHeight="1" thickBot="1">
      <c r="B20" s="73" t="s">
        <v>128</v>
      </c>
      <c r="C20" s="74" t="s">
        <v>129</v>
      </c>
    </row>
    <row r="21" spans="2:4" ht="32.25" customHeight="1">
      <c r="B21" s="38">
        <v>2</v>
      </c>
      <c r="C21" s="17">
        <v>56</v>
      </c>
      <c r="D21" s="12"/>
    </row>
    <row r="22" spans="2:4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D20" sqref="D20"/>
    </sheetView>
  </sheetViews>
  <sheetFormatPr defaultRowHeight="15.6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>
      <c r="A1" s="371" t="s">
        <v>275</v>
      </c>
      <c r="B1" s="371"/>
      <c r="C1" s="371"/>
      <c r="D1" s="371"/>
      <c r="E1" s="371"/>
      <c r="F1" s="371"/>
      <c r="G1" s="20"/>
    </row>
    <row r="2" spans="1:7" ht="31.8" thickBot="1">
      <c r="A2" s="71" t="s">
        <v>116</v>
      </c>
      <c r="B2" s="54" t="s">
        <v>117</v>
      </c>
      <c r="C2" s="54" t="s">
        <v>118</v>
      </c>
      <c r="D2" s="54" t="s">
        <v>119</v>
      </c>
      <c r="E2" s="54" t="s">
        <v>130</v>
      </c>
      <c r="F2" s="55" t="s">
        <v>121</v>
      </c>
      <c r="G2" s="9"/>
    </row>
    <row r="3" spans="1:7">
      <c r="A3" s="271" t="s">
        <v>316</v>
      </c>
      <c r="B3" s="273" t="s">
        <v>320</v>
      </c>
      <c r="C3" s="273" t="s">
        <v>314</v>
      </c>
      <c r="D3" s="270">
        <v>44592</v>
      </c>
      <c r="E3" s="272">
        <v>44735</v>
      </c>
      <c r="F3" s="273" t="s">
        <v>315</v>
      </c>
    </row>
    <row r="4" spans="1:7">
      <c r="A4" s="2" t="s">
        <v>317</v>
      </c>
      <c r="B4" s="11" t="s">
        <v>321</v>
      </c>
      <c r="C4" s="11" t="s">
        <v>314</v>
      </c>
      <c r="D4" s="274">
        <v>44522</v>
      </c>
      <c r="E4" s="274">
        <v>44601</v>
      </c>
      <c r="F4" s="11" t="s">
        <v>315</v>
      </c>
    </row>
    <row r="5" spans="1:7">
      <c r="A5" s="2" t="s">
        <v>323</v>
      </c>
      <c r="B5" s="11" t="s">
        <v>396</v>
      </c>
      <c r="C5" s="11" t="s">
        <v>314</v>
      </c>
      <c r="D5" s="274">
        <v>44504</v>
      </c>
      <c r="E5" s="274">
        <v>44601</v>
      </c>
      <c r="F5" s="11" t="s">
        <v>315</v>
      </c>
    </row>
    <row r="6" spans="1:7">
      <c r="A6" s="2" t="s">
        <v>324</v>
      </c>
      <c r="B6" s="11" t="s">
        <v>322</v>
      </c>
      <c r="C6" s="11" t="s">
        <v>314</v>
      </c>
      <c r="D6" s="274">
        <v>44664</v>
      </c>
      <c r="E6" s="274">
        <v>44735</v>
      </c>
      <c r="F6" s="11" t="s">
        <v>315</v>
      </c>
    </row>
    <row r="7" spans="1:7">
      <c r="A7" s="2"/>
      <c r="B7" s="2"/>
      <c r="C7" s="2"/>
      <c r="D7" s="2"/>
      <c r="E7" s="2"/>
      <c r="F7" s="2"/>
    </row>
    <row r="8" spans="1:7">
      <c r="A8" s="2"/>
      <c r="B8" s="2"/>
      <c r="C8" s="2"/>
      <c r="D8" s="2"/>
      <c r="E8" s="2"/>
      <c r="F8" s="2"/>
    </row>
    <row r="9" spans="1:7">
      <c r="A9" s="2"/>
      <c r="B9" s="2"/>
      <c r="C9" s="2"/>
      <c r="D9" s="2"/>
      <c r="E9" s="2"/>
      <c r="F9" s="2"/>
    </row>
    <row r="10" spans="1:7">
      <c r="A10" s="2"/>
      <c r="B10" s="2"/>
      <c r="C10" s="2"/>
      <c r="D10" s="2"/>
      <c r="E10" s="2"/>
      <c r="F10" s="2"/>
    </row>
    <row r="11" spans="1:7" ht="16.2" thickBot="1"/>
    <row r="12" spans="1:7" ht="53.25" customHeight="1" thickBot="1">
      <c r="B12" s="72" t="s">
        <v>131</v>
      </c>
      <c r="C12" s="75"/>
      <c r="D12" s="76" t="s">
        <v>123</v>
      </c>
    </row>
    <row r="13" spans="1:7">
      <c r="B13" s="17" t="s">
        <v>272</v>
      </c>
      <c r="C13" s="18">
        <v>0</v>
      </c>
      <c r="D13" s="48">
        <v>0</v>
      </c>
    </row>
    <row r="14" spans="1:7">
      <c r="B14" s="17" t="s">
        <v>273</v>
      </c>
      <c r="C14" s="19">
        <v>0</v>
      </c>
      <c r="D14" s="2">
        <v>0</v>
      </c>
    </row>
    <row r="15" spans="1:7">
      <c r="B15" s="17" t="s">
        <v>274</v>
      </c>
      <c r="C15" s="19">
        <v>4</v>
      </c>
      <c r="D15" s="2">
        <v>4</v>
      </c>
    </row>
    <row r="16" spans="1:7">
      <c r="B16" s="11" t="s">
        <v>124</v>
      </c>
      <c r="C16" s="19">
        <v>0</v>
      </c>
      <c r="D16" s="2">
        <v>0</v>
      </c>
    </row>
    <row r="17" spans="2:4">
      <c r="B17" s="2" t="s">
        <v>125</v>
      </c>
      <c r="C17" s="19">
        <v>0</v>
      </c>
      <c r="D17" s="2">
        <v>0</v>
      </c>
    </row>
    <row r="18" spans="2:4">
      <c r="B18" s="2" t="s">
        <v>126</v>
      </c>
      <c r="C18" s="19">
        <v>0</v>
      </c>
      <c r="D18" s="2">
        <v>0</v>
      </c>
    </row>
    <row r="19" spans="2:4">
      <c r="B19" s="2" t="s">
        <v>127</v>
      </c>
      <c r="C19" s="19">
        <v>0</v>
      </c>
      <c r="D19" s="2">
        <v>0</v>
      </c>
    </row>
    <row r="20" spans="2:4" ht="16.2" thickBot="1"/>
    <row r="21" spans="2:4" ht="31.5" customHeight="1" thickBot="1">
      <c r="B21" s="73" t="s">
        <v>132</v>
      </c>
      <c r="C21" s="74" t="s">
        <v>133</v>
      </c>
    </row>
    <row r="22" spans="2:4" ht="29.25" customHeight="1">
      <c r="B22" s="38">
        <v>4</v>
      </c>
      <c r="C22" s="17">
        <v>52</v>
      </c>
      <c r="D22" s="12"/>
    </row>
    <row r="23" spans="2:4">
      <c r="D23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zoomScale="60" zoomScaleNormal="100" workbookViewId="0">
      <selection activeCell="E18" sqref="E18"/>
    </sheetView>
  </sheetViews>
  <sheetFormatPr defaultRowHeight="15.6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>
      <c r="A1" s="382" t="s">
        <v>276</v>
      </c>
      <c r="B1" s="382"/>
      <c r="C1" s="382"/>
      <c r="D1" s="382"/>
      <c r="E1" s="382"/>
      <c r="F1" s="382"/>
      <c r="G1" s="382"/>
      <c r="H1" s="382"/>
      <c r="I1" s="382"/>
      <c r="J1" s="120"/>
    </row>
    <row r="2" spans="1:10" s="4" customFormat="1" ht="174" customHeight="1" thickBot="1">
      <c r="A2" s="51" t="s">
        <v>134</v>
      </c>
      <c r="B2" s="54" t="s">
        <v>135</v>
      </c>
      <c r="C2" s="54" t="s">
        <v>136</v>
      </c>
      <c r="D2" s="54" t="s">
        <v>137</v>
      </c>
      <c r="E2" s="54" t="s">
        <v>138</v>
      </c>
      <c r="F2" s="54" t="s">
        <v>139</v>
      </c>
      <c r="G2" s="54" t="s">
        <v>140</v>
      </c>
      <c r="H2" s="54" t="s">
        <v>141</v>
      </c>
      <c r="I2" s="55" t="s">
        <v>142</v>
      </c>
    </row>
    <row r="3" spans="1:10">
      <c r="A3" s="48" t="s">
        <v>143</v>
      </c>
      <c r="B3" s="48">
        <v>1</v>
      </c>
      <c r="C3" s="48">
        <v>1</v>
      </c>
      <c r="D3" s="48">
        <v>0</v>
      </c>
      <c r="E3" s="48">
        <v>3</v>
      </c>
      <c r="F3" s="48">
        <v>0</v>
      </c>
      <c r="G3" s="48">
        <v>0</v>
      </c>
      <c r="H3" s="48">
        <v>0</v>
      </c>
      <c r="I3" s="48">
        <v>1</v>
      </c>
    </row>
    <row r="4" spans="1:10">
      <c r="A4" s="2" t="s">
        <v>144</v>
      </c>
      <c r="B4" s="2">
        <v>1</v>
      </c>
      <c r="C4" s="2">
        <v>1</v>
      </c>
      <c r="D4" s="2">
        <v>0</v>
      </c>
      <c r="E4" s="2">
        <v>3</v>
      </c>
      <c r="F4" s="2">
        <v>0</v>
      </c>
      <c r="G4" s="2">
        <v>0</v>
      </c>
      <c r="H4" s="2">
        <v>0</v>
      </c>
      <c r="I4" s="2">
        <v>1</v>
      </c>
    </row>
    <row r="5" spans="1:10">
      <c r="A5" s="2" t="s">
        <v>145</v>
      </c>
      <c r="B5" s="2"/>
      <c r="C5" s="2"/>
      <c r="D5" s="2"/>
      <c r="E5" s="2"/>
      <c r="F5" s="2"/>
      <c r="G5" s="2"/>
      <c r="H5" s="2"/>
      <c r="I5" s="2"/>
    </row>
    <row r="6" spans="1:10">
      <c r="A6" s="49" t="s">
        <v>32</v>
      </c>
      <c r="B6" s="37">
        <f>SUM(B3:B5)</f>
        <v>2</v>
      </c>
      <c r="C6" s="96">
        <f>+IFERROR(($B$3*C3+$B$4*C4+$B$5*C5)/$B$6,0)</f>
        <v>1</v>
      </c>
      <c r="D6" s="96">
        <f>+IFERROR(($B$3*D3+$B$4*D4+$B$5*D5)/$B$6,0)</f>
        <v>0</v>
      </c>
      <c r="E6" s="96">
        <f>+IFERROR(($B$3*E3+$B$4*E4+$B$5*E5)/$B$6,0)</f>
        <v>3</v>
      </c>
      <c r="F6" s="37">
        <f>SUM(F3:F5)</f>
        <v>0</v>
      </c>
      <c r="G6" s="37">
        <f>SUM(G3:G5)</f>
        <v>0</v>
      </c>
      <c r="H6" s="37">
        <f>SUM(H3:H5)</f>
        <v>0</v>
      </c>
      <c r="I6" s="37">
        <f>SUM(I3:I5)</f>
        <v>2</v>
      </c>
    </row>
    <row r="8" spans="1:10" s="1" customFormat="1" ht="16.5" customHeight="1" thickBot="1">
      <c r="A8" s="381" t="s">
        <v>146</v>
      </c>
      <c r="B8" s="381"/>
      <c r="C8" s="381"/>
      <c r="D8" s="9"/>
      <c r="H8" s="9"/>
      <c r="I8" s="9"/>
      <c r="J8" s="9"/>
    </row>
    <row r="9" spans="1:10" s="1" customFormat="1" ht="31.8" thickBot="1">
      <c r="A9" s="51" t="s">
        <v>147</v>
      </c>
      <c r="B9" s="54" t="s">
        <v>148</v>
      </c>
      <c r="C9" s="55" t="s">
        <v>149</v>
      </c>
      <c r="D9" s="9"/>
      <c r="H9" s="9"/>
      <c r="I9" s="9"/>
      <c r="J9" s="9"/>
    </row>
    <row r="10" spans="1:10">
      <c r="A10" s="48" t="s">
        <v>150</v>
      </c>
      <c r="B10" s="48">
        <v>3</v>
      </c>
      <c r="C10" s="77">
        <v>3</v>
      </c>
    </row>
    <row r="11" spans="1:10">
      <c r="A11" s="2" t="s">
        <v>151</v>
      </c>
      <c r="B11" s="2">
        <v>0</v>
      </c>
      <c r="C11" s="3">
        <v>0</v>
      </c>
    </row>
    <row r="12" spans="1:10" ht="13.5" customHeight="1">
      <c r="A12" s="37" t="s">
        <v>32</v>
      </c>
      <c r="B12" s="49">
        <f>+B10+B11</f>
        <v>3</v>
      </c>
      <c r="C12" s="49">
        <f>+C10+C11</f>
        <v>3</v>
      </c>
    </row>
    <row r="13" spans="1:10">
      <c r="C13" s="12"/>
    </row>
    <row r="14" spans="1:10" ht="15.75" customHeight="1">
      <c r="A14" s="381" t="s">
        <v>152</v>
      </c>
      <c r="B14" s="381"/>
      <c r="C14" s="381"/>
    </row>
    <row r="15" spans="1:10">
      <c r="A15" s="381"/>
      <c r="B15" s="381"/>
      <c r="C15" s="381"/>
    </row>
    <row r="16" spans="1:10">
      <c r="A16" s="381"/>
      <c r="B16" s="381"/>
      <c r="C16" s="381"/>
    </row>
    <row r="17" spans="1:3" ht="16.2" thickBot="1">
      <c r="A17" s="383"/>
      <c r="B17" s="383"/>
      <c r="C17" s="381"/>
    </row>
    <row r="18" spans="1:3" ht="16.2" thickBot="1">
      <c r="A18" s="51" t="s">
        <v>153</v>
      </c>
      <c r="B18" s="55" t="s">
        <v>154</v>
      </c>
      <c r="C18" s="16"/>
    </row>
    <row r="19" spans="1:3">
      <c r="A19" s="48" t="s">
        <v>155</v>
      </c>
      <c r="B19" s="48">
        <v>0</v>
      </c>
    </row>
    <row r="20" spans="1:3">
      <c r="A20" s="2" t="s">
        <v>156</v>
      </c>
      <c r="B20" s="2">
        <v>4</v>
      </c>
    </row>
    <row r="21" spans="1:3">
      <c r="A21" s="37" t="s">
        <v>32</v>
      </c>
      <c r="B21" s="49">
        <f>+B19+B20</f>
        <v>4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60" zoomScaleNormal="100" workbookViewId="0">
      <selection activeCell="F4" sqref="F4"/>
    </sheetView>
  </sheetViews>
  <sheetFormatPr defaultRowHeight="15.6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>
      <c r="A1" s="371" t="s">
        <v>157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14"/>
      <c r="O1" s="14"/>
      <c r="P1" s="14"/>
      <c r="Q1" s="14"/>
      <c r="R1" s="14"/>
      <c r="S1" s="14"/>
    </row>
    <row r="2" spans="1:19" ht="16.2" thickBot="1">
      <c r="A2" s="186" t="s">
        <v>277</v>
      </c>
      <c r="B2" s="186"/>
      <c r="C2" s="187"/>
      <c r="D2" s="187"/>
      <c r="E2" s="186"/>
      <c r="F2" s="186"/>
      <c r="G2" s="186"/>
      <c r="H2" s="384"/>
      <c r="I2" s="384"/>
      <c r="J2" s="384"/>
      <c r="K2" s="384"/>
      <c r="L2" s="384"/>
      <c r="M2" s="384"/>
    </row>
    <row r="3" spans="1:19" s="5" customFormat="1" ht="66.75" customHeight="1" thickBot="1">
      <c r="A3" s="188" t="s">
        <v>106</v>
      </c>
      <c r="B3" s="189" t="s">
        <v>32</v>
      </c>
      <c r="C3" s="189" t="s">
        <v>158</v>
      </c>
      <c r="D3" s="189" t="s">
        <v>159</v>
      </c>
      <c r="E3" s="189" t="s">
        <v>160</v>
      </c>
      <c r="F3" s="189" t="s">
        <v>161</v>
      </c>
      <c r="G3" s="190" t="s">
        <v>162</v>
      </c>
      <c r="H3" s="189" t="s">
        <v>34</v>
      </c>
      <c r="I3" s="188" t="s">
        <v>158</v>
      </c>
      <c r="J3" s="189" t="s">
        <v>159</v>
      </c>
      <c r="K3" s="189" t="s">
        <v>160</v>
      </c>
      <c r="L3" s="189" t="s">
        <v>161</v>
      </c>
      <c r="M3" s="190" t="s">
        <v>162</v>
      </c>
    </row>
    <row r="4" spans="1:19" s="5" customFormat="1">
      <c r="A4" s="191" t="s">
        <v>302</v>
      </c>
      <c r="B4" s="192">
        <f>SUM(C4:G4)</f>
        <v>42</v>
      </c>
      <c r="C4" s="193">
        <v>10</v>
      </c>
      <c r="D4" s="193">
        <v>14</v>
      </c>
      <c r="E4" s="193">
        <v>0</v>
      </c>
      <c r="F4" s="193">
        <v>10</v>
      </c>
      <c r="G4" s="226">
        <v>8</v>
      </c>
      <c r="H4" s="233">
        <f t="shared" ref="H4:H15" si="0">SUM(I4:M4)</f>
        <v>28</v>
      </c>
      <c r="I4" s="194">
        <v>3</v>
      </c>
      <c r="J4" s="195">
        <v>10</v>
      </c>
      <c r="K4" s="195">
        <v>0</v>
      </c>
      <c r="L4" s="195">
        <v>7</v>
      </c>
      <c r="M4" s="196">
        <v>8</v>
      </c>
    </row>
    <row r="5" spans="1:19" s="5" customFormat="1">
      <c r="A5" s="197"/>
      <c r="B5" s="192">
        <f>SUM(C5:G5)</f>
        <v>0</v>
      </c>
      <c r="C5" s="198"/>
      <c r="D5" s="198"/>
      <c r="E5" s="198"/>
      <c r="F5" s="198"/>
      <c r="G5" s="227"/>
      <c r="H5" s="234">
        <f t="shared" si="0"/>
        <v>0</v>
      </c>
      <c r="I5" s="197"/>
      <c r="J5" s="198"/>
      <c r="K5" s="198"/>
      <c r="L5" s="198"/>
      <c r="M5" s="199"/>
    </row>
    <row r="6" spans="1:19" s="5" customFormat="1">
      <c r="A6" s="197"/>
      <c r="B6" s="192">
        <f t="shared" ref="B6:B14" si="1">SUM(C6:G6)</f>
        <v>0</v>
      </c>
      <c r="C6" s="198"/>
      <c r="D6" s="198"/>
      <c r="E6" s="198"/>
      <c r="F6" s="198"/>
      <c r="G6" s="227"/>
      <c r="H6" s="234">
        <f t="shared" si="0"/>
        <v>0</v>
      </c>
      <c r="I6" s="197"/>
      <c r="J6" s="198"/>
      <c r="K6" s="198"/>
      <c r="L6" s="198"/>
      <c r="M6" s="199"/>
    </row>
    <row r="7" spans="1:19" s="5" customFormat="1">
      <c r="A7" s="197"/>
      <c r="B7" s="192">
        <f t="shared" si="1"/>
        <v>0</v>
      </c>
      <c r="C7" s="198"/>
      <c r="D7" s="198"/>
      <c r="E7" s="198"/>
      <c r="F7" s="198"/>
      <c r="G7" s="227"/>
      <c r="H7" s="234">
        <f t="shared" si="0"/>
        <v>0</v>
      </c>
      <c r="I7" s="197"/>
      <c r="J7" s="198"/>
      <c r="K7" s="198"/>
      <c r="L7" s="198"/>
      <c r="M7" s="199"/>
    </row>
    <row r="8" spans="1:19" s="5" customFormat="1">
      <c r="A8" s="197"/>
      <c r="B8" s="192">
        <f t="shared" si="1"/>
        <v>0</v>
      </c>
      <c r="C8" s="198"/>
      <c r="D8" s="198"/>
      <c r="E8" s="198"/>
      <c r="F8" s="198"/>
      <c r="G8" s="227"/>
      <c r="H8" s="234">
        <f t="shared" si="0"/>
        <v>0</v>
      </c>
      <c r="I8" s="197"/>
      <c r="J8" s="198"/>
      <c r="K8" s="198"/>
      <c r="L8" s="198"/>
      <c r="M8" s="199"/>
    </row>
    <row r="9" spans="1:19" s="5" customFormat="1">
      <c r="A9" s="197"/>
      <c r="B9" s="192">
        <f t="shared" si="1"/>
        <v>0</v>
      </c>
      <c r="C9" s="198"/>
      <c r="D9" s="198"/>
      <c r="E9" s="198"/>
      <c r="F9" s="198"/>
      <c r="G9" s="227"/>
      <c r="H9" s="234">
        <f t="shared" si="0"/>
        <v>0</v>
      </c>
      <c r="I9" s="197"/>
      <c r="J9" s="198"/>
      <c r="K9" s="198"/>
      <c r="L9" s="198"/>
      <c r="M9" s="199"/>
    </row>
    <row r="10" spans="1:19" s="5" customFormat="1">
      <c r="A10" s="197"/>
      <c r="B10" s="192">
        <f t="shared" si="1"/>
        <v>0</v>
      </c>
      <c r="C10" s="198"/>
      <c r="D10" s="198"/>
      <c r="E10" s="198"/>
      <c r="F10" s="198"/>
      <c r="G10" s="227"/>
      <c r="H10" s="234">
        <f t="shared" si="0"/>
        <v>0</v>
      </c>
      <c r="I10" s="197"/>
      <c r="J10" s="198"/>
      <c r="K10" s="198"/>
      <c r="L10" s="198"/>
      <c r="M10" s="199"/>
    </row>
    <row r="11" spans="1:19" s="5" customFormat="1">
      <c r="A11" s="197"/>
      <c r="B11" s="192">
        <f t="shared" si="1"/>
        <v>0</v>
      </c>
      <c r="C11" s="198"/>
      <c r="D11" s="198"/>
      <c r="E11" s="198"/>
      <c r="F11" s="198"/>
      <c r="G11" s="227"/>
      <c r="H11" s="234">
        <f t="shared" si="0"/>
        <v>0</v>
      </c>
      <c r="I11" s="197"/>
      <c r="J11" s="198"/>
      <c r="K11" s="198"/>
      <c r="L11" s="198"/>
      <c r="M11" s="199"/>
    </row>
    <row r="12" spans="1:19" s="5" customFormat="1">
      <c r="A12" s="197"/>
      <c r="B12" s="192">
        <f t="shared" si="1"/>
        <v>0</v>
      </c>
      <c r="C12" s="198"/>
      <c r="D12" s="198"/>
      <c r="E12" s="198"/>
      <c r="F12" s="198"/>
      <c r="G12" s="227"/>
      <c r="H12" s="234">
        <f t="shared" si="0"/>
        <v>0</v>
      </c>
      <c r="I12" s="197"/>
      <c r="J12" s="198"/>
      <c r="K12" s="198"/>
      <c r="L12" s="198"/>
      <c r="M12" s="199"/>
    </row>
    <row r="13" spans="1:19" s="5" customFormat="1">
      <c r="A13" s="197"/>
      <c r="B13" s="192">
        <f t="shared" si="1"/>
        <v>0</v>
      </c>
      <c r="C13" s="198"/>
      <c r="D13" s="198"/>
      <c r="E13" s="198"/>
      <c r="F13" s="198"/>
      <c r="G13" s="227"/>
      <c r="H13" s="234">
        <f t="shared" si="0"/>
        <v>0</v>
      </c>
      <c r="I13" s="197"/>
      <c r="J13" s="198"/>
      <c r="K13" s="198"/>
      <c r="L13" s="198"/>
      <c r="M13" s="199"/>
    </row>
    <row r="14" spans="1:19" s="5" customFormat="1">
      <c r="A14" s="197"/>
      <c r="B14" s="192">
        <f t="shared" si="1"/>
        <v>0</v>
      </c>
      <c r="C14" s="198"/>
      <c r="D14" s="198"/>
      <c r="E14" s="198"/>
      <c r="F14" s="198"/>
      <c r="G14" s="227"/>
      <c r="H14" s="234">
        <f t="shared" si="0"/>
        <v>0</v>
      </c>
      <c r="I14" s="197"/>
      <c r="J14" s="198"/>
      <c r="K14" s="198"/>
      <c r="L14" s="198"/>
      <c r="M14" s="199"/>
    </row>
    <row r="15" spans="1:19" ht="18.75" customHeight="1">
      <c r="A15" s="200" t="s">
        <v>32</v>
      </c>
      <c r="B15" s="192">
        <f t="shared" ref="B15" si="2">SUM(C15:G15)</f>
        <v>42</v>
      </c>
      <c r="C15" s="201">
        <f>SUM(C4:C14)</f>
        <v>10</v>
      </c>
      <c r="D15" s="201">
        <f>SUM(D4:D14)</f>
        <v>14</v>
      </c>
      <c r="E15" s="201">
        <f>SUM(E4:E14)</f>
        <v>0</v>
      </c>
      <c r="F15" s="201">
        <f>SUM(F4:F14)</f>
        <v>10</v>
      </c>
      <c r="G15" s="228">
        <f>SUM(G4:G14)</f>
        <v>8</v>
      </c>
      <c r="H15" s="234">
        <f t="shared" si="0"/>
        <v>28</v>
      </c>
      <c r="I15" s="202">
        <f>SUM(I4:I14)</f>
        <v>3</v>
      </c>
      <c r="J15" s="201">
        <f>SUM(J4:J14)</f>
        <v>10</v>
      </c>
      <c r="K15" s="201">
        <f>SUM(K4:K14)</f>
        <v>0</v>
      </c>
      <c r="L15" s="201">
        <f>SUM(L4:L14)</f>
        <v>7</v>
      </c>
      <c r="M15" s="203">
        <f>SUM(M4:M14)</f>
        <v>8</v>
      </c>
    </row>
    <row r="16" spans="1:19" ht="20.25" customHeight="1">
      <c r="A16" s="200" t="s">
        <v>163</v>
      </c>
      <c r="B16" s="204">
        <v>100</v>
      </c>
      <c r="C16" s="205">
        <f t="shared" ref="C16:H16" si="3">+IFERROR(C15/$B$15,0)*100</f>
        <v>23.809523809523807</v>
      </c>
      <c r="D16" s="205">
        <f t="shared" si="3"/>
        <v>33.333333333333329</v>
      </c>
      <c r="E16" s="205">
        <f t="shared" si="3"/>
        <v>0</v>
      </c>
      <c r="F16" s="205">
        <f t="shared" si="3"/>
        <v>23.809523809523807</v>
      </c>
      <c r="G16" s="229">
        <f t="shared" si="3"/>
        <v>19.047619047619047</v>
      </c>
      <c r="H16" s="225">
        <f t="shared" si="3"/>
        <v>66.666666666666657</v>
      </c>
      <c r="I16" s="206">
        <f>+IFERROR(I15/$H$15,0)*100</f>
        <v>10.714285714285714</v>
      </c>
      <c r="J16" s="205">
        <f t="shared" ref="J16:M16" si="4">+IFERROR(J15/$H$15,0)*100</f>
        <v>35.714285714285715</v>
      </c>
      <c r="K16" s="205">
        <f t="shared" si="4"/>
        <v>0</v>
      </c>
      <c r="L16" s="205">
        <f t="shared" si="4"/>
        <v>25</v>
      </c>
      <c r="M16" s="239">
        <f t="shared" si="4"/>
        <v>28.571428571428569</v>
      </c>
    </row>
    <row r="17" spans="1:13" ht="33.75" customHeight="1">
      <c r="A17" s="207" t="s">
        <v>164</v>
      </c>
      <c r="B17" s="208"/>
      <c r="C17" s="209"/>
      <c r="D17" s="209"/>
      <c r="E17" s="209"/>
      <c r="F17" s="209"/>
      <c r="G17" s="212"/>
      <c r="H17" s="235"/>
      <c r="I17" s="211"/>
      <c r="J17" s="209"/>
      <c r="K17" s="209"/>
      <c r="L17" s="212"/>
      <c r="M17" s="210"/>
    </row>
    <row r="18" spans="1:13" ht="33.75" customHeight="1">
      <c r="A18" s="207" t="s">
        <v>165</v>
      </c>
      <c r="B18" s="213"/>
      <c r="C18" s="213"/>
      <c r="D18" s="213"/>
      <c r="E18" s="213"/>
      <c r="F18" s="213"/>
      <c r="G18" s="230"/>
      <c r="H18" s="236"/>
      <c r="I18" s="215"/>
      <c r="J18" s="213"/>
      <c r="K18" s="213"/>
      <c r="L18" s="213"/>
      <c r="M18" s="214"/>
    </row>
    <row r="19" spans="1:13" ht="32.25" customHeight="1">
      <c r="A19" s="216" t="s">
        <v>166</v>
      </c>
      <c r="B19" s="217">
        <f>+B15-B17</f>
        <v>42</v>
      </c>
      <c r="C19" s="217">
        <f t="shared" ref="C19:M19" si="5">+C15-C17</f>
        <v>10</v>
      </c>
      <c r="D19" s="217">
        <f t="shared" si="5"/>
        <v>14</v>
      </c>
      <c r="E19" s="217">
        <f t="shared" si="5"/>
        <v>0</v>
      </c>
      <c r="F19" s="217">
        <f t="shared" si="5"/>
        <v>10</v>
      </c>
      <c r="G19" s="231">
        <f t="shared" si="5"/>
        <v>8</v>
      </c>
      <c r="H19" s="237">
        <f>+H15-H17</f>
        <v>28</v>
      </c>
      <c r="I19" s="219">
        <f t="shared" si="5"/>
        <v>3</v>
      </c>
      <c r="J19" s="217">
        <f t="shared" si="5"/>
        <v>10</v>
      </c>
      <c r="K19" s="217">
        <f t="shared" si="5"/>
        <v>0</v>
      </c>
      <c r="L19" s="217">
        <f t="shared" si="5"/>
        <v>7</v>
      </c>
      <c r="M19" s="218">
        <f t="shared" si="5"/>
        <v>8</v>
      </c>
    </row>
    <row r="20" spans="1:13" ht="39" customHeight="1" thickBot="1">
      <c r="A20" s="220" t="s">
        <v>167</v>
      </c>
      <c r="B20" s="221">
        <f t="shared" ref="B20:L20" si="6">+B16-B18</f>
        <v>100</v>
      </c>
      <c r="C20" s="221">
        <f>+C16-C18</f>
        <v>23.809523809523807</v>
      </c>
      <c r="D20" s="221">
        <f>+D16-D18</f>
        <v>33.333333333333329</v>
      </c>
      <c r="E20" s="221">
        <f t="shared" si="6"/>
        <v>0</v>
      </c>
      <c r="F20" s="221">
        <f t="shared" si="6"/>
        <v>23.809523809523807</v>
      </c>
      <c r="G20" s="232">
        <f t="shared" si="6"/>
        <v>19.047619047619047</v>
      </c>
      <c r="H20" s="238">
        <f>+H16-H18</f>
        <v>66.666666666666657</v>
      </c>
      <c r="I20" s="223">
        <f t="shared" si="6"/>
        <v>10.714285714285714</v>
      </c>
      <c r="J20" s="221">
        <f t="shared" si="6"/>
        <v>35.714285714285715</v>
      </c>
      <c r="K20" s="221">
        <f t="shared" si="6"/>
        <v>0</v>
      </c>
      <c r="L20" s="221">
        <f t="shared" si="6"/>
        <v>25</v>
      </c>
      <c r="M20" s="222">
        <f>+M16-M18</f>
        <v>28.571428571428569</v>
      </c>
    </row>
    <row r="21" spans="1:13">
      <c r="A21" s="224" t="s">
        <v>168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3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A17" sqref="A17"/>
    </sheetView>
  </sheetViews>
  <sheetFormatPr defaultRowHeight="15.6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>
      <c r="A1" s="385" t="s">
        <v>294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6.2" thickBot="1">
      <c r="A2" s="14" t="s">
        <v>290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372" t="s">
        <v>106</v>
      </c>
      <c r="B3" s="393" t="s">
        <v>169</v>
      </c>
      <c r="C3" s="358" t="s">
        <v>34</v>
      </c>
      <c r="D3" s="388" t="s">
        <v>170</v>
      </c>
      <c r="E3" s="389"/>
      <c r="F3" s="390"/>
      <c r="G3" s="395" t="s">
        <v>171</v>
      </c>
      <c r="H3" s="358" t="s">
        <v>34</v>
      </c>
      <c r="I3" s="388" t="s">
        <v>172</v>
      </c>
      <c r="J3" s="389"/>
      <c r="K3" s="390"/>
    </row>
    <row r="4" spans="1:11" ht="31.8" thickBot="1">
      <c r="A4" s="373"/>
      <c r="B4" s="394"/>
      <c r="C4" s="374"/>
      <c r="D4" s="78" t="s">
        <v>111</v>
      </c>
      <c r="E4" s="78" t="s">
        <v>112</v>
      </c>
      <c r="F4" s="70" t="s">
        <v>113</v>
      </c>
      <c r="G4" s="396"/>
      <c r="H4" s="374"/>
      <c r="I4" s="78" t="s">
        <v>111</v>
      </c>
      <c r="J4" s="78" t="s">
        <v>112</v>
      </c>
      <c r="K4" s="70" t="s">
        <v>113</v>
      </c>
    </row>
    <row r="5" spans="1:11">
      <c r="A5" s="264" t="s">
        <v>302</v>
      </c>
      <c r="B5" s="265">
        <v>40</v>
      </c>
      <c r="C5" s="266">
        <v>28</v>
      </c>
      <c r="D5" s="266">
        <v>275</v>
      </c>
      <c r="E5" s="266"/>
      <c r="F5" s="267"/>
      <c r="G5" s="265">
        <v>12</v>
      </c>
      <c r="H5" s="266">
        <v>8</v>
      </c>
      <c r="I5" s="266">
        <v>40</v>
      </c>
      <c r="J5" s="266"/>
      <c r="K5" s="267"/>
    </row>
    <row r="6" spans="1:11">
      <c r="A6" s="136"/>
      <c r="B6" s="134"/>
      <c r="C6" s="44"/>
      <c r="D6" s="44"/>
      <c r="E6" s="44"/>
      <c r="F6" s="135"/>
      <c r="G6" s="134"/>
      <c r="H6" s="44"/>
      <c r="I6" s="44"/>
      <c r="J6" s="44"/>
      <c r="K6" s="135"/>
    </row>
    <row r="7" spans="1:11">
      <c r="A7" s="136"/>
      <c r="B7" s="134"/>
      <c r="C7" s="44"/>
      <c r="D7" s="44"/>
      <c r="E7" s="44"/>
      <c r="F7" s="135"/>
      <c r="G7" s="134"/>
      <c r="H7" s="44"/>
      <c r="I7" s="44"/>
      <c r="J7" s="44"/>
      <c r="K7" s="135"/>
    </row>
    <row r="8" spans="1:11">
      <c r="A8" s="137"/>
      <c r="B8" s="130"/>
      <c r="C8" s="2"/>
      <c r="D8" s="2"/>
      <c r="E8" s="2"/>
      <c r="F8" s="131"/>
      <c r="G8" s="130"/>
      <c r="H8" s="2"/>
      <c r="I8" s="2"/>
      <c r="J8" s="2"/>
      <c r="K8" s="131"/>
    </row>
    <row r="9" spans="1:11">
      <c r="A9" s="137"/>
      <c r="B9" s="130"/>
      <c r="C9" s="2"/>
      <c r="D9" s="2"/>
      <c r="E9" s="2"/>
      <c r="F9" s="131"/>
      <c r="G9" s="130"/>
      <c r="H9" s="2"/>
      <c r="I9" s="2"/>
      <c r="J9" s="2"/>
      <c r="K9" s="131"/>
    </row>
    <row r="10" spans="1:11" ht="16.2" thickBot="1">
      <c r="A10" s="139"/>
      <c r="B10" s="146"/>
      <c r="C10" s="140"/>
      <c r="D10" s="140"/>
      <c r="E10" s="140"/>
      <c r="F10" s="141"/>
      <c r="G10" s="161"/>
      <c r="H10" s="162"/>
      <c r="I10" s="162"/>
      <c r="J10" s="162"/>
      <c r="K10" s="163"/>
    </row>
    <row r="11" spans="1:11" ht="18" customHeight="1" thickBot="1">
      <c r="A11" s="160" t="s">
        <v>32</v>
      </c>
      <c r="B11" s="147">
        <f>SUM(B5:B10)</f>
        <v>40</v>
      </c>
      <c r="C11" s="144">
        <f>SUM(C5:C10)</f>
        <v>28</v>
      </c>
      <c r="D11" s="144">
        <f>SUM(D5:D10)</f>
        <v>275</v>
      </c>
      <c r="E11" s="144">
        <f t="shared" ref="E11:K11" si="0">SUM(E5:E10)</f>
        <v>0</v>
      </c>
      <c r="F11" s="145">
        <f t="shared" si="0"/>
        <v>0</v>
      </c>
      <c r="G11" s="143">
        <f t="shared" ref="G11" si="1">SUM(G5:G10)</f>
        <v>12</v>
      </c>
      <c r="H11" s="144">
        <f t="shared" si="0"/>
        <v>8</v>
      </c>
      <c r="I11" s="144">
        <f t="shared" si="0"/>
        <v>40</v>
      </c>
      <c r="J11" s="144">
        <f t="shared" si="0"/>
        <v>0</v>
      </c>
      <c r="K11" s="145">
        <f t="shared" si="0"/>
        <v>0</v>
      </c>
    </row>
    <row r="13" spans="1:11" ht="16.2" thickBot="1">
      <c r="A13" s="185" t="s">
        <v>105</v>
      </c>
    </row>
    <row r="14" spans="1:11">
      <c r="A14" s="379" t="s">
        <v>106</v>
      </c>
      <c r="B14" s="393" t="s">
        <v>169</v>
      </c>
      <c r="C14" s="386" t="s">
        <v>169</v>
      </c>
      <c r="D14" s="388" t="s">
        <v>170</v>
      </c>
      <c r="E14" s="389"/>
      <c r="F14" s="390"/>
      <c r="G14" s="395" t="s">
        <v>171</v>
      </c>
      <c r="H14" s="391" t="s">
        <v>171</v>
      </c>
      <c r="I14" s="388" t="s">
        <v>172</v>
      </c>
      <c r="J14" s="389"/>
      <c r="K14" s="390"/>
    </row>
    <row r="15" spans="1:11" ht="31.8" thickBot="1">
      <c r="A15" s="380"/>
      <c r="B15" s="394"/>
      <c r="C15" s="387"/>
      <c r="D15" s="78" t="s">
        <v>111</v>
      </c>
      <c r="E15" s="78" t="s">
        <v>112</v>
      </c>
      <c r="F15" s="70" t="s">
        <v>113</v>
      </c>
      <c r="G15" s="396"/>
      <c r="H15" s="392"/>
      <c r="I15" s="78" t="s">
        <v>111</v>
      </c>
      <c r="J15" s="78" t="s">
        <v>112</v>
      </c>
      <c r="K15" s="70" t="s">
        <v>113</v>
      </c>
    </row>
    <row r="16" spans="1:11">
      <c r="A16" s="264" t="s">
        <v>302</v>
      </c>
      <c r="B16" s="265">
        <v>3</v>
      </c>
      <c r="C16" s="266">
        <v>1</v>
      </c>
      <c r="D16" s="266">
        <v>15</v>
      </c>
      <c r="E16" s="266"/>
      <c r="F16" s="267"/>
      <c r="G16" s="265">
        <v>5</v>
      </c>
      <c r="H16" s="266">
        <v>2</v>
      </c>
      <c r="I16" s="266">
        <v>34</v>
      </c>
      <c r="J16" s="268"/>
      <c r="K16" s="269"/>
    </row>
    <row r="17" spans="1:11">
      <c r="A17" s="165"/>
      <c r="B17" s="166"/>
      <c r="C17" s="80"/>
      <c r="D17" s="79"/>
      <c r="E17" s="79"/>
      <c r="F17" s="164"/>
      <c r="G17" s="166"/>
      <c r="H17" s="46"/>
      <c r="I17" s="79"/>
      <c r="J17" s="79"/>
      <c r="K17" s="164"/>
    </row>
    <row r="18" spans="1:11">
      <c r="A18" s="136"/>
      <c r="B18" s="134"/>
      <c r="C18" s="45"/>
      <c r="D18" s="44"/>
      <c r="E18" s="44"/>
      <c r="F18" s="135"/>
      <c r="G18" s="134"/>
      <c r="H18" s="44"/>
      <c r="I18" s="44"/>
      <c r="J18" s="44"/>
      <c r="K18" s="135"/>
    </row>
    <row r="19" spans="1:11">
      <c r="A19" s="137"/>
      <c r="B19" s="130"/>
      <c r="C19" s="2"/>
      <c r="D19" s="2"/>
      <c r="E19" s="2"/>
      <c r="F19" s="131"/>
      <c r="G19" s="130"/>
      <c r="H19" s="2"/>
      <c r="I19" s="2"/>
      <c r="J19" s="2"/>
      <c r="K19" s="131"/>
    </row>
    <row r="20" spans="1:11">
      <c r="A20" s="137"/>
      <c r="B20" s="130"/>
      <c r="C20" s="2"/>
      <c r="D20" s="2"/>
      <c r="E20" s="2"/>
      <c r="F20" s="131"/>
      <c r="G20" s="130"/>
      <c r="H20" s="2"/>
      <c r="I20" s="2"/>
      <c r="J20" s="2"/>
      <c r="K20" s="131"/>
    </row>
    <row r="21" spans="1:11" ht="16.2" thickBot="1">
      <c r="A21" s="139"/>
      <c r="B21" s="146"/>
      <c r="C21" s="140"/>
      <c r="D21" s="140"/>
      <c r="E21" s="140"/>
      <c r="F21" s="141"/>
      <c r="G21" s="146"/>
      <c r="H21" s="140"/>
      <c r="I21" s="140"/>
      <c r="J21" s="140"/>
      <c r="K21" s="141"/>
    </row>
    <row r="22" spans="1:11" ht="16.2" thickBot="1">
      <c r="A22" s="160" t="s">
        <v>32</v>
      </c>
      <c r="B22" s="147">
        <f>SUM(B16:B21)</f>
        <v>3</v>
      </c>
      <c r="C22" s="144">
        <f>SUM(C16:C21)</f>
        <v>1</v>
      </c>
      <c r="D22" s="144">
        <f t="shared" ref="D22:K22" si="2">SUM(D16:D21)</f>
        <v>15</v>
      </c>
      <c r="E22" s="144">
        <f t="shared" si="2"/>
        <v>0</v>
      </c>
      <c r="F22" s="145">
        <f t="shared" si="2"/>
        <v>0</v>
      </c>
      <c r="G22" s="147">
        <f t="shared" ref="G22" si="3">SUM(G16:G21)</f>
        <v>5</v>
      </c>
      <c r="H22" s="144">
        <f t="shared" si="2"/>
        <v>2</v>
      </c>
      <c r="I22" s="144">
        <f t="shared" si="2"/>
        <v>34</v>
      </c>
      <c r="J22" s="144">
        <f t="shared" si="2"/>
        <v>0</v>
      </c>
      <c r="K22" s="145">
        <f t="shared" si="2"/>
        <v>0</v>
      </c>
    </row>
    <row r="23" spans="1:11" ht="16.2" thickBot="1"/>
    <row r="24" spans="1:11" ht="18.75" customHeight="1">
      <c r="A24" s="167" t="s">
        <v>173</v>
      </c>
      <c r="B24" s="158">
        <f t="shared" ref="B24" si="4">+B11-B22</f>
        <v>37</v>
      </c>
      <c r="C24" s="148">
        <f t="shared" ref="C24:K24" si="5">+C11-C22</f>
        <v>27</v>
      </c>
      <c r="D24" s="148">
        <f t="shared" si="5"/>
        <v>260</v>
      </c>
      <c r="E24" s="148">
        <f t="shared" si="5"/>
        <v>0</v>
      </c>
      <c r="F24" s="149">
        <f t="shared" si="5"/>
        <v>0</v>
      </c>
      <c r="G24" s="158">
        <f t="shared" ref="G24" si="6">+G11-G22</f>
        <v>7</v>
      </c>
      <c r="H24" s="148">
        <f t="shared" si="5"/>
        <v>6</v>
      </c>
      <c r="I24" s="148">
        <f t="shared" si="5"/>
        <v>6</v>
      </c>
      <c r="J24" s="148">
        <f t="shared" si="5"/>
        <v>0</v>
      </c>
      <c r="K24" s="149">
        <f t="shared" si="5"/>
        <v>0</v>
      </c>
    </row>
    <row r="25" spans="1:11" ht="20.25" customHeight="1" thickBot="1">
      <c r="A25" s="168" t="s">
        <v>174</v>
      </c>
      <c r="B25" s="159">
        <f t="shared" ref="B25" si="7">+IFERROR(B24/B22,0)*100</f>
        <v>1233.3333333333335</v>
      </c>
      <c r="C25" s="150">
        <f t="shared" ref="C25:K25" si="8">+IFERROR(C24/C22,0)*100</f>
        <v>2700</v>
      </c>
      <c r="D25" s="150">
        <f t="shared" si="8"/>
        <v>1733.3333333333333</v>
      </c>
      <c r="E25" s="150">
        <f t="shared" si="8"/>
        <v>0</v>
      </c>
      <c r="F25" s="151">
        <f t="shared" si="8"/>
        <v>0</v>
      </c>
      <c r="G25" s="159">
        <f t="shared" ref="G25" si="9">+IFERROR(G24/G22,0)*100</f>
        <v>140</v>
      </c>
      <c r="H25" s="150">
        <f t="shared" si="8"/>
        <v>300</v>
      </c>
      <c r="I25" s="150">
        <f t="shared" si="8"/>
        <v>17.647058823529413</v>
      </c>
      <c r="J25" s="150">
        <f t="shared" si="8"/>
        <v>0</v>
      </c>
      <c r="K25" s="151">
        <f t="shared" si="8"/>
        <v>0</v>
      </c>
    </row>
    <row r="26" spans="1:11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G16" sqref="G16"/>
    </sheetView>
  </sheetViews>
  <sheetFormatPr defaultRowHeight="15.6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>
      <c r="A1" s="350" t="s">
        <v>278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2" ht="107.25" customHeight="1">
      <c r="A2" s="13" t="s">
        <v>175</v>
      </c>
      <c r="B2" s="13" t="s">
        <v>176</v>
      </c>
      <c r="C2" s="13" t="s">
        <v>177</v>
      </c>
      <c r="D2" s="13" t="s">
        <v>178</v>
      </c>
      <c r="E2" s="13" t="s">
        <v>177</v>
      </c>
      <c r="F2" s="13" t="s">
        <v>179</v>
      </c>
      <c r="G2" s="13" t="s">
        <v>34</v>
      </c>
      <c r="H2" s="13" t="s">
        <v>180</v>
      </c>
      <c r="I2" s="13" t="s">
        <v>34</v>
      </c>
      <c r="J2" s="13" t="s">
        <v>181</v>
      </c>
      <c r="K2" s="13" t="s">
        <v>34</v>
      </c>
      <c r="L2" s="1"/>
    </row>
    <row r="3" spans="1:12" ht="21" customHeight="1">
      <c r="A3" s="33" t="s">
        <v>182</v>
      </c>
      <c r="B3" s="2">
        <v>261</v>
      </c>
      <c r="C3" s="2">
        <v>153</v>
      </c>
      <c r="D3" s="2">
        <v>261</v>
      </c>
      <c r="E3" s="2">
        <v>153</v>
      </c>
      <c r="F3" s="2">
        <v>66</v>
      </c>
      <c r="G3" s="2">
        <v>39</v>
      </c>
      <c r="H3" s="2">
        <v>18</v>
      </c>
      <c r="I3" s="2">
        <v>14</v>
      </c>
      <c r="J3" s="2">
        <v>35</v>
      </c>
      <c r="K3" s="2">
        <v>19</v>
      </c>
    </row>
    <row r="4" spans="1:12" ht="24.75" customHeight="1">
      <c r="A4" s="33" t="s">
        <v>183</v>
      </c>
      <c r="B4" s="2">
        <v>310</v>
      </c>
      <c r="C4" s="2">
        <v>147</v>
      </c>
      <c r="D4" s="2">
        <v>310</v>
      </c>
      <c r="E4" s="2">
        <v>147</v>
      </c>
      <c r="F4" s="2">
        <v>62</v>
      </c>
      <c r="G4" s="2">
        <v>36</v>
      </c>
      <c r="H4" s="2">
        <v>0</v>
      </c>
      <c r="I4" s="2">
        <v>0</v>
      </c>
      <c r="J4" s="2">
        <v>31</v>
      </c>
      <c r="K4" s="2">
        <v>18</v>
      </c>
    </row>
    <row r="5" spans="1:12" ht="19.5" customHeight="1">
      <c r="A5" s="33" t="s">
        <v>184</v>
      </c>
      <c r="B5" s="2">
        <v>7</v>
      </c>
      <c r="C5" s="2">
        <v>3</v>
      </c>
      <c r="D5" s="2">
        <v>7</v>
      </c>
      <c r="E5" s="2">
        <v>3</v>
      </c>
      <c r="F5" s="2">
        <v>6</v>
      </c>
      <c r="G5" s="2">
        <v>2</v>
      </c>
      <c r="H5" s="2">
        <v>0</v>
      </c>
      <c r="I5" s="2">
        <v>0</v>
      </c>
      <c r="J5" s="2">
        <v>2</v>
      </c>
      <c r="K5" s="2">
        <v>1</v>
      </c>
    </row>
    <row r="6" spans="1:12" ht="21" customHeight="1">
      <c r="A6" s="33" t="s">
        <v>185</v>
      </c>
      <c r="B6" s="2">
        <v>119</v>
      </c>
      <c r="C6" s="2">
        <v>71</v>
      </c>
      <c r="D6" s="2">
        <v>119</v>
      </c>
      <c r="E6" s="2">
        <v>71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</row>
    <row r="7" spans="1:12" ht="18.75" customHeight="1">
      <c r="A7" s="91" t="s">
        <v>32</v>
      </c>
      <c r="B7" s="37">
        <f>SUM(B3:B6)</f>
        <v>697</v>
      </c>
      <c r="C7" s="37">
        <f t="shared" ref="C7:E7" si="0">SUM(C3:C6)</f>
        <v>374</v>
      </c>
      <c r="D7" s="37">
        <f t="shared" si="0"/>
        <v>697</v>
      </c>
      <c r="E7" s="37">
        <f t="shared" si="0"/>
        <v>374</v>
      </c>
      <c r="F7" s="37">
        <f>SUM(F3:F6)</f>
        <v>134</v>
      </c>
      <c r="G7" s="37">
        <v>77</v>
      </c>
      <c r="H7" s="37">
        <f>SUM(H3:H6)</f>
        <v>18</v>
      </c>
      <c r="I7" s="37">
        <v>14</v>
      </c>
      <c r="J7" s="37">
        <v>68</v>
      </c>
      <c r="K7" s="37">
        <f>SUM(K3:K6)</f>
        <v>38</v>
      </c>
    </row>
    <row r="8" spans="1:12">
      <c r="H8" s="12"/>
      <c r="I8" s="12"/>
      <c r="J8" s="12"/>
      <c r="K8" s="12"/>
    </row>
    <row r="9" spans="1:12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70" zoomScaleNormal="100" zoomScaleSheetLayoutView="70" workbookViewId="0">
      <selection activeCell="H17" sqref="H17"/>
    </sheetView>
  </sheetViews>
  <sheetFormatPr defaultRowHeight="15.6"/>
  <cols>
    <col min="1" max="2" width="10.59765625" customWidth="1"/>
    <col min="3" max="3" width="12" customWidth="1"/>
    <col min="4" max="11" width="10.59765625" customWidth="1"/>
  </cols>
  <sheetData>
    <row r="1" spans="1:11" ht="32.25" customHeight="1">
      <c r="A1" s="371" t="s">
        <v>291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7.25" customHeight="1" thickBot="1">
      <c r="A2" s="14" t="s">
        <v>279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81.75" customHeight="1" thickBot="1">
      <c r="A3" s="51" t="s">
        <v>187</v>
      </c>
      <c r="B3" s="52" t="s">
        <v>188</v>
      </c>
      <c r="C3" s="52" t="s">
        <v>189</v>
      </c>
      <c r="D3" s="53" t="s">
        <v>190</v>
      </c>
      <c r="E3" s="52" t="s">
        <v>191</v>
      </c>
      <c r="F3" s="52" t="s">
        <v>192</v>
      </c>
      <c r="G3" s="52" t="s">
        <v>193</v>
      </c>
      <c r="H3" s="52" t="s">
        <v>194</v>
      </c>
      <c r="I3" s="52" t="s">
        <v>195</v>
      </c>
      <c r="J3" s="84" t="s">
        <v>145</v>
      </c>
      <c r="K3" s="85" t="s">
        <v>32</v>
      </c>
    </row>
    <row r="4" spans="1:11">
      <c r="A4" s="48" t="s">
        <v>302</v>
      </c>
      <c r="B4" s="48">
        <v>11</v>
      </c>
      <c r="C4" s="48">
        <v>4</v>
      </c>
      <c r="D4" s="48">
        <v>9</v>
      </c>
      <c r="E4" s="48">
        <v>10</v>
      </c>
      <c r="F4" s="48">
        <v>0</v>
      </c>
      <c r="G4" s="48">
        <v>0</v>
      </c>
      <c r="H4" s="48">
        <v>4</v>
      </c>
      <c r="I4" s="48">
        <v>0</v>
      </c>
      <c r="J4" s="48">
        <v>77</v>
      </c>
      <c r="K4" s="48">
        <v>115</v>
      </c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37" t="s">
        <v>32</v>
      </c>
      <c r="B10" s="37">
        <f>SUM(B4:B9)</f>
        <v>11</v>
      </c>
      <c r="C10" s="37">
        <f t="shared" ref="C10:J10" si="0">SUM(C4:C9)</f>
        <v>4</v>
      </c>
      <c r="D10" s="37">
        <f t="shared" si="0"/>
        <v>9</v>
      </c>
      <c r="E10" s="37">
        <f t="shared" si="0"/>
        <v>10</v>
      </c>
      <c r="F10" s="37">
        <f t="shared" si="0"/>
        <v>0</v>
      </c>
      <c r="G10" s="37">
        <f t="shared" si="0"/>
        <v>0</v>
      </c>
      <c r="H10" s="37">
        <f t="shared" si="0"/>
        <v>4</v>
      </c>
      <c r="I10" s="37">
        <f t="shared" si="0"/>
        <v>0</v>
      </c>
      <c r="J10" s="37">
        <f t="shared" si="0"/>
        <v>77</v>
      </c>
      <c r="K10" s="37">
        <f>SUM(K4:K9)</f>
        <v>115</v>
      </c>
    </row>
    <row r="11" spans="1:11" ht="9.75" customHeight="1"/>
    <row r="12" spans="1:11" ht="16.2" thickBot="1">
      <c r="A12" s="14" t="s">
        <v>186</v>
      </c>
    </row>
    <row r="13" spans="1:11" ht="78.599999999999994" thickBot="1">
      <c r="A13" s="51" t="s">
        <v>187</v>
      </c>
      <c r="B13" s="52" t="s">
        <v>188</v>
      </c>
      <c r="C13" s="52" t="s">
        <v>189</v>
      </c>
      <c r="D13" s="53" t="s">
        <v>190</v>
      </c>
      <c r="E13" s="52" t="s">
        <v>191</v>
      </c>
      <c r="F13" s="52" t="s">
        <v>192</v>
      </c>
      <c r="G13" s="52" t="s">
        <v>193</v>
      </c>
      <c r="H13" s="52" t="s">
        <v>194</v>
      </c>
      <c r="I13" s="52" t="s">
        <v>195</v>
      </c>
      <c r="J13" s="84" t="s">
        <v>145</v>
      </c>
      <c r="K13" s="85" t="s">
        <v>32</v>
      </c>
    </row>
    <row r="14" spans="1:11">
      <c r="A14" s="48" t="s">
        <v>302</v>
      </c>
      <c r="B14" s="408">
        <v>10</v>
      </c>
      <c r="C14" s="408">
        <v>4</v>
      </c>
      <c r="D14" s="408">
        <v>8</v>
      </c>
      <c r="E14" s="408">
        <v>2</v>
      </c>
      <c r="F14" s="408">
        <v>1</v>
      </c>
      <c r="G14" s="408">
        <v>0</v>
      </c>
      <c r="H14" s="408">
        <v>12</v>
      </c>
      <c r="I14" s="408">
        <v>0</v>
      </c>
      <c r="J14" s="408">
        <v>91</v>
      </c>
      <c r="K14" s="408">
        <v>128</v>
      </c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37" t="s">
        <v>32</v>
      </c>
      <c r="B20" s="37">
        <f>SUM(B14:B19)</f>
        <v>10</v>
      </c>
      <c r="C20" s="37">
        <f t="shared" ref="C20:K20" si="1">SUM(C14:C19)</f>
        <v>4</v>
      </c>
      <c r="D20" s="37">
        <f t="shared" si="1"/>
        <v>8</v>
      </c>
      <c r="E20" s="37">
        <f t="shared" si="1"/>
        <v>2</v>
      </c>
      <c r="F20" s="37">
        <f t="shared" si="1"/>
        <v>1</v>
      </c>
      <c r="G20" s="37">
        <f t="shared" si="1"/>
        <v>0</v>
      </c>
      <c r="H20" s="37">
        <f t="shared" si="1"/>
        <v>12</v>
      </c>
      <c r="I20" s="37">
        <f t="shared" si="1"/>
        <v>0</v>
      </c>
      <c r="J20" s="37">
        <f t="shared" si="1"/>
        <v>91</v>
      </c>
      <c r="K20" s="37">
        <f t="shared" si="1"/>
        <v>128</v>
      </c>
    </row>
    <row r="21" spans="1:11" ht="6" customHeight="1"/>
    <row r="22" spans="1:11" ht="17.25" customHeight="1">
      <c r="A22" s="37" t="s">
        <v>114</v>
      </c>
      <c r="B22" s="37">
        <f>+B10-B20</f>
        <v>1</v>
      </c>
      <c r="C22" s="37">
        <f t="shared" ref="C22:K22" si="2">+C10-C20</f>
        <v>0</v>
      </c>
      <c r="D22" s="37">
        <f t="shared" si="2"/>
        <v>1</v>
      </c>
      <c r="E22" s="37">
        <f t="shared" si="2"/>
        <v>8</v>
      </c>
      <c r="F22" s="37">
        <f t="shared" si="2"/>
        <v>-1</v>
      </c>
      <c r="G22" s="37">
        <f t="shared" si="2"/>
        <v>0</v>
      </c>
      <c r="H22" s="37">
        <f t="shared" si="2"/>
        <v>-8</v>
      </c>
      <c r="I22" s="37">
        <f t="shared" si="2"/>
        <v>0</v>
      </c>
      <c r="J22" s="37">
        <f t="shared" si="2"/>
        <v>-14</v>
      </c>
      <c r="K22" s="37">
        <f t="shared" si="2"/>
        <v>-13</v>
      </c>
    </row>
    <row r="23" spans="1:11" ht="18" customHeight="1">
      <c r="A23" s="49" t="s">
        <v>196</v>
      </c>
      <c r="B23" s="96">
        <f t="shared" ref="B23:K23" si="3">+IFERROR(B22/B20,0)*100</f>
        <v>10</v>
      </c>
      <c r="C23" s="96">
        <f t="shared" si="3"/>
        <v>0</v>
      </c>
      <c r="D23" s="96">
        <f t="shared" si="3"/>
        <v>12.5</v>
      </c>
      <c r="E23" s="96">
        <f t="shared" si="3"/>
        <v>400</v>
      </c>
      <c r="F23" s="96">
        <f t="shared" si="3"/>
        <v>-100</v>
      </c>
      <c r="G23" s="96">
        <f t="shared" si="3"/>
        <v>0</v>
      </c>
      <c r="H23" s="96"/>
      <c r="I23" s="96"/>
      <c r="J23" s="96">
        <f t="shared" si="3"/>
        <v>-15.384615384615385</v>
      </c>
      <c r="K23" s="96">
        <f t="shared" si="3"/>
        <v>-10.15625</v>
      </c>
    </row>
    <row r="24" spans="1:11">
      <c r="J24" s="12"/>
      <c r="K24" s="12"/>
    </row>
  </sheetData>
  <mergeCells count="1">
    <mergeCell ref="A1:K1"/>
  </mergeCells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pane xSplit="18840" topLeftCell="O1"/>
      <selection activeCell="E26" sqref="E26"/>
      <selection pane="topRight" activeCell="E4" sqref="E4"/>
    </sheetView>
  </sheetViews>
  <sheetFormatPr defaultRowHeight="15.6"/>
  <cols>
    <col min="1" max="1" width="22.5" customWidth="1"/>
    <col min="2" max="4" width="12.59765625" customWidth="1"/>
  </cols>
  <sheetData>
    <row r="1" spans="1:11" ht="38.25" customHeight="1">
      <c r="A1" s="398" t="s">
        <v>292</v>
      </c>
      <c r="B1" s="398"/>
      <c r="C1" s="398"/>
      <c r="D1" s="398"/>
      <c r="E1" s="15"/>
      <c r="F1" s="15"/>
      <c r="G1" s="15"/>
      <c r="H1" s="15"/>
      <c r="I1" s="15"/>
    </row>
    <row r="2" spans="1:11" ht="18" thickBot="1">
      <c r="A2" s="14" t="s">
        <v>279</v>
      </c>
      <c r="B2" s="15"/>
      <c r="C2" s="15"/>
      <c r="D2" s="15"/>
      <c r="E2" s="15"/>
      <c r="F2" s="15"/>
      <c r="G2" s="15"/>
      <c r="H2" s="15"/>
      <c r="I2" s="15"/>
    </row>
    <row r="3" spans="1:11" ht="16.2" thickBot="1">
      <c r="A3" s="86" t="s">
        <v>197</v>
      </c>
      <c r="B3" s="62" t="s">
        <v>228</v>
      </c>
      <c r="C3" s="62" t="s">
        <v>198</v>
      </c>
      <c r="D3" s="82" t="s">
        <v>229</v>
      </c>
      <c r="E3" s="9"/>
      <c r="F3" s="9"/>
      <c r="G3" s="9"/>
      <c r="H3" s="1"/>
      <c r="I3" s="1"/>
    </row>
    <row r="4" spans="1:11">
      <c r="A4" s="48"/>
      <c r="B4" s="48"/>
      <c r="C4" s="48"/>
      <c r="D4" s="48"/>
    </row>
    <row r="5" spans="1:11">
      <c r="A5" s="2"/>
      <c r="B5" s="2"/>
      <c r="C5" s="2"/>
      <c r="D5" s="2"/>
      <c r="K5" s="7"/>
    </row>
    <row r="6" spans="1:11">
      <c r="A6" s="2"/>
      <c r="B6" s="2"/>
      <c r="C6" s="2"/>
      <c r="D6" s="2"/>
      <c r="K6" s="7"/>
    </row>
    <row r="7" spans="1:11">
      <c r="A7" s="2"/>
      <c r="B7" s="2"/>
      <c r="C7" s="2"/>
      <c r="D7" s="2"/>
      <c r="K7" s="7"/>
    </row>
    <row r="8" spans="1:11">
      <c r="A8" s="2"/>
      <c r="B8" s="2"/>
      <c r="C8" s="2"/>
      <c r="D8" s="2"/>
      <c r="K8" s="7"/>
    </row>
    <row r="9" spans="1:11">
      <c r="A9" s="2"/>
      <c r="B9" s="2"/>
      <c r="C9" s="2"/>
      <c r="D9" s="2"/>
      <c r="K9" s="7"/>
    </row>
    <row r="10" spans="1:11">
      <c r="A10" s="37" t="s">
        <v>32</v>
      </c>
      <c r="B10" s="37">
        <f>SUM(B4:B9)</f>
        <v>0</v>
      </c>
      <c r="C10" s="37">
        <f>SUM(C4:C9)</f>
        <v>0</v>
      </c>
      <c r="D10" s="37">
        <f>SUM(D4:D9)</f>
        <v>0</v>
      </c>
      <c r="K10" s="7"/>
    </row>
    <row r="11" spans="1:11">
      <c r="K11" s="7"/>
    </row>
    <row r="12" spans="1:11" ht="16.2" thickBot="1">
      <c r="A12" s="14" t="s">
        <v>186</v>
      </c>
      <c r="K12" s="7"/>
    </row>
    <row r="13" spans="1:11" ht="16.2" thickBot="1">
      <c r="A13" s="86" t="s">
        <v>197</v>
      </c>
      <c r="B13" s="62" t="s">
        <v>198</v>
      </c>
      <c r="C13" s="62" t="s">
        <v>199</v>
      </c>
      <c r="D13" s="82" t="s">
        <v>200</v>
      </c>
      <c r="K13" s="7"/>
    </row>
    <row r="14" spans="1:11">
      <c r="A14" s="48"/>
      <c r="B14" s="48"/>
      <c r="C14" s="48"/>
      <c r="D14" s="48"/>
      <c r="K14" s="7"/>
    </row>
    <row r="15" spans="1:11">
      <c r="A15" s="2"/>
      <c r="B15" s="2"/>
      <c r="C15" s="2"/>
      <c r="D15" s="2"/>
      <c r="K15" s="7"/>
    </row>
    <row r="16" spans="1:11">
      <c r="A16" s="2"/>
      <c r="B16" s="2"/>
      <c r="C16" s="2"/>
      <c r="D16" s="2"/>
      <c r="K16" s="7"/>
    </row>
    <row r="17" spans="1:11">
      <c r="A17" s="2"/>
      <c r="B17" s="2"/>
      <c r="C17" s="2"/>
      <c r="D17" s="2"/>
      <c r="K17" s="7"/>
    </row>
    <row r="18" spans="1:11">
      <c r="A18" s="2"/>
      <c r="B18" s="2"/>
      <c r="C18" s="2"/>
      <c r="D18" s="2"/>
      <c r="K18" s="7"/>
    </row>
    <row r="19" spans="1:11">
      <c r="A19" s="2"/>
      <c r="B19" s="2"/>
      <c r="C19" s="2"/>
      <c r="D19" s="2"/>
      <c r="K19" s="7"/>
    </row>
    <row r="20" spans="1:11">
      <c r="A20" s="37" t="s">
        <v>32</v>
      </c>
      <c r="B20" s="37">
        <f>SUM(B14:B19)</f>
        <v>0</v>
      </c>
      <c r="C20" s="37">
        <f>SUM(C14:C19)</f>
        <v>0</v>
      </c>
      <c r="D20" s="37">
        <f>SUM(D14:D19)</f>
        <v>0</v>
      </c>
      <c r="K20" s="7"/>
    </row>
    <row r="21" spans="1:11">
      <c r="K21" s="7"/>
    </row>
    <row r="22" spans="1:11">
      <c r="A22" s="37" t="s">
        <v>114</v>
      </c>
      <c r="B22" s="37">
        <f>+B10-B20</f>
        <v>0</v>
      </c>
      <c r="C22" s="37">
        <f>+C10-C20</f>
        <v>0</v>
      </c>
      <c r="D22" s="37">
        <f>+D10-D20</f>
        <v>0</v>
      </c>
      <c r="K22" s="7"/>
    </row>
    <row r="23" spans="1:11">
      <c r="A23" s="49" t="s">
        <v>196</v>
      </c>
      <c r="B23" s="96">
        <f>+IFERROR(B22/B20,0)*100</f>
        <v>0</v>
      </c>
      <c r="C23" s="96">
        <f>+IFERROR(C22/C20,0)*100</f>
        <v>0</v>
      </c>
      <c r="D23" s="96">
        <f>+IFERROR(D22/D20,0)*100</f>
        <v>0</v>
      </c>
      <c r="K23" s="7"/>
    </row>
    <row r="24" spans="1:11">
      <c r="K24" s="7"/>
    </row>
    <row r="25" spans="1:11">
      <c r="K25" s="7"/>
    </row>
    <row r="26" spans="1:11">
      <c r="K26" s="7"/>
    </row>
    <row r="27" spans="1:11">
      <c r="K27" s="7"/>
    </row>
    <row r="28" spans="1:11">
      <c r="K28" s="7"/>
    </row>
    <row r="29" spans="1:11">
      <c r="K29" s="7"/>
    </row>
    <row r="30" spans="1:11">
      <c r="K30" s="7"/>
    </row>
    <row r="31" spans="1:11">
      <c r="K31" s="7"/>
    </row>
    <row r="32" spans="1:11">
      <c r="K32" s="7"/>
    </row>
    <row r="33" spans="11:11">
      <c r="K33" s="7"/>
    </row>
    <row r="34" spans="11:11">
      <c r="K34" s="7"/>
    </row>
    <row r="35" spans="11:11">
      <c r="K35" s="7"/>
    </row>
    <row r="36" spans="11:11">
      <c r="K36" s="7"/>
    </row>
    <row r="37" spans="11:11">
      <c r="K37" s="7"/>
    </row>
    <row r="38" spans="11:11">
      <c r="K38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0" zoomScaleNormal="80" workbookViewId="0">
      <selection activeCell="B2" sqref="B2:F2"/>
    </sheetView>
  </sheetViews>
  <sheetFormatPr defaultRowHeight="15.6"/>
  <cols>
    <col min="1" max="1" width="12.09765625" style="108" customWidth="1"/>
    <col min="2" max="2" width="26.59765625" style="108" customWidth="1"/>
    <col min="3" max="5" width="8" style="108" customWidth="1"/>
    <col min="6" max="6" width="11.5" style="108" customWidth="1"/>
    <col min="7" max="8" width="8" style="108" customWidth="1"/>
    <col min="9" max="9" width="7.69921875" style="108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>
      <c r="A1" s="125" t="s">
        <v>1</v>
      </c>
      <c r="B1" s="126"/>
      <c r="C1" s="126"/>
      <c r="D1" s="126"/>
      <c r="E1" s="126"/>
      <c r="F1" s="126"/>
    </row>
    <row r="2" spans="1:20" ht="20.100000000000001" customHeight="1">
      <c r="A2" s="124" t="s">
        <v>2</v>
      </c>
      <c r="B2" s="302" t="s">
        <v>243</v>
      </c>
      <c r="C2" s="302"/>
      <c r="D2" s="302"/>
      <c r="E2" s="302"/>
      <c r="F2" s="302"/>
      <c r="G2" s="110"/>
      <c r="H2" s="110"/>
      <c r="I2" s="109"/>
      <c r="J2" s="111"/>
      <c r="K2" s="111"/>
    </row>
    <row r="3" spans="1:20" ht="20.100000000000001" customHeight="1">
      <c r="A3" s="124" t="s">
        <v>3</v>
      </c>
      <c r="B3" s="303" t="s">
        <v>4</v>
      </c>
      <c r="C3" s="303"/>
      <c r="D3" s="303"/>
      <c r="E3" s="303"/>
      <c r="F3" s="303"/>
      <c r="G3" s="109"/>
      <c r="H3" s="109"/>
      <c r="I3" s="109"/>
      <c r="J3" s="111"/>
      <c r="K3" s="111"/>
    </row>
    <row r="4" spans="1:20" ht="21" customHeight="1">
      <c r="A4" s="124" t="s">
        <v>5</v>
      </c>
      <c r="B4" s="304" t="s">
        <v>260</v>
      </c>
      <c r="C4" s="304"/>
      <c r="D4" s="304"/>
      <c r="E4" s="304"/>
      <c r="F4" s="304"/>
    </row>
    <row r="5" spans="1:20" ht="34.5" customHeight="1">
      <c r="A5" s="124" t="s">
        <v>6</v>
      </c>
      <c r="B5" s="305" t="s">
        <v>244</v>
      </c>
      <c r="C5" s="305"/>
      <c r="D5" s="305"/>
      <c r="E5" s="305"/>
      <c r="F5" s="305"/>
      <c r="G5" s="109"/>
      <c r="H5" s="109"/>
      <c r="I5" s="109"/>
      <c r="J5" s="111"/>
      <c r="K5" s="111"/>
    </row>
    <row r="6" spans="1:20" ht="24.75" customHeight="1">
      <c r="A6" s="124" t="s">
        <v>7</v>
      </c>
      <c r="B6" s="303" t="s">
        <v>245</v>
      </c>
      <c r="C6" s="303"/>
      <c r="D6" s="303"/>
      <c r="E6" s="303"/>
      <c r="F6" s="303"/>
      <c r="G6" s="109"/>
      <c r="H6" s="109"/>
      <c r="I6" s="109"/>
      <c r="J6" s="111"/>
      <c r="K6" s="111"/>
    </row>
    <row r="7" spans="1:20" ht="20.100000000000001" customHeight="1">
      <c r="A7" s="124" t="s">
        <v>8</v>
      </c>
      <c r="B7" s="303" t="s">
        <v>246</v>
      </c>
      <c r="C7" s="303"/>
      <c r="D7" s="303"/>
      <c r="E7" s="303"/>
      <c r="F7" s="303"/>
      <c r="G7" s="109"/>
      <c r="H7" s="109"/>
      <c r="I7" s="109"/>
      <c r="J7" s="111"/>
      <c r="K7" s="111"/>
    </row>
    <row r="8" spans="1:20" ht="20.100000000000001" customHeight="1">
      <c r="A8" s="124" t="s">
        <v>9</v>
      </c>
      <c r="B8" s="303" t="s">
        <v>261</v>
      </c>
      <c r="C8" s="303"/>
      <c r="D8" s="303"/>
      <c r="E8" s="303"/>
      <c r="F8" s="303"/>
      <c r="G8" s="109"/>
      <c r="H8" s="109"/>
      <c r="I8" s="109"/>
      <c r="J8" s="111"/>
      <c r="K8" s="111"/>
    </row>
    <row r="9" spans="1:20" ht="37.5" customHeight="1">
      <c r="A9" s="124" t="s">
        <v>10</v>
      </c>
      <c r="B9" s="305" t="s">
        <v>247</v>
      </c>
      <c r="C9" s="305"/>
      <c r="D9" s="305"/>
      <c r="E9" s="305"/>
      <c r="F9" s="305"/>
      <c r="G9" s="109"/>
      <c r="H9" s="109"/>
      <c r="I9" s="109"/>
      <c r="J9" s="111"/>
      <c r="K9" s="111"/>
    </row>
    <row r="10" spans="1:20" ht="37.5" customHeight="1">
      <c r="A10" s="124" t="s">
        <v>11</v>
      </c>
      <c r="B10" s="305" t="s">
        <v>264</v>
      </c>
      <c r="C10" s="305"/>
      <c r="D10" s="305"/>
      <c r="E10" s="305"/>
      <c r="F10" s="305"/>
      <c r="G10" s="109"/>
      <c r="H10" s="109"/>
      <c r="I10" s="109"/>
      <c r="J10" s="111"/>
      <c r="K10" s="111"/>
    </row>
    <row r="11" spans="1:20" ht="20.100000000000001" customHeight="1">
      <c r="A11" s="124" t="s">
        <v>12</v>
      </c>
      <c r="B11" s="303" t="s">
        <v>248</v>
      </c>
      <c r="C11" s="303"/>
      <c r="D11" s="303"/>
      <c r="E11" s="303"/>
      <c r="F11" s="303"/>
      <c r="G11" s="112"/>
      <c r="H11" s="112"/>
      <c r="I11" s="112"/>
      <c r="J11" s="112"/>
      <c r="K11" s="112"/>
    </row>
    <row r="12" spans="1:20" ht="20.100000000000001" customHeight="1">
      <c r="A12" s="124" t="s">
        <v>13</v>
      </c>
      <c r="B12" s="305" t="s">
        <v>249</v>
      </c>
      <c r="C12" s="305"/>
      <c r="D12" s="305"/>
      <c r="E12" s="305"/>
      <c r="F12" s="305"/>
      <c r="G12" s="112"/>
      <c r="H12" s="112"/>
      <c r="I12" s="112"/>
      <c r="J12" s="112"/>
      <c r="K12" s="112"/>
    </row>
    <row r="13" spans="1:20" ht="18.75" customHeight="1">
      <c r="A13" s="124" t="s">
        <v>14</v>
      </c>
      <c r="B13" s="305" t="s">
        <v>250</v>
      </c>
      <c r="C13" s="305"/>
      <c r="D13" s="305"/>
      <c r="E13" s="305"/>
      <c r="F13" s="305"/>
      <c r="G13" s="112"/>
      <c r="H13" s="112"/>
      <c r="I13" s="112"/>
      <c r="J13" s="111"/>
      <c r="K13" s="111"/>
    </row>
    <row r="14" spans="1:20" ht="23.25" customHeight="1">
      <c r="A14" s="124" t="s">
        <v>15</v>
      </c>
      <c r="B14" s="314" t="s">
        <v>16</v>
      </c>
      <c r="C14" s="314"/>
      <c r="D14" s="314"/>
      <c r="E14" s="314"/>
      <c r="F14" s="314"/>
      <c r="G14" s="113"/>
      <c r="H14" s="113"/>
      <c r="I14" s="113"/>
      <c r="J14" s="113"/>
      <c r="K14" s="113"/>
    </row>
    <row r="15" spans="1:20" ht="32.25" customHeight="1">
      <c r="A15" s="124" t="s">
        <v>17</v>
      </c>
      <c r="B15" s="315" t="s">
        <v>265</v>
      </c>
      <c r="C15" s="315"/>
      <c r="D15" s="315"/>
      <c r="E15" s="315"/>
      <c r="F15" s="315"/>
      <c r="G15" s="109"/>
      <c r="H15" s="109"/>
      <c r="I15" s="109"/>
      <c r="J15" s="109"/>
      <c r="K15" s="109"/>
    </row>
    <row r="16" spans="1:20" ht="33.75" customHeight="1">
      <c r="A16" s="124" t="s">
        <v>18</v>
      </c>
      <c r="B16" s="307" t="s">
        <v>251</v>
      </c>
      <c r="C16" s="307"/>
      <c r="D16" s="307"/>
      <c r="E16" s="307"/>
      <c r="F16" s="307"/>
      <c r="G16" s="114"/>
      <c r="H16" s="114"/>
      <c r="I16" s="114"/>
      <c r="J16" s="114"/>
      <c r="K16" s="115"/>
      <c r="L16" s="115"/>
      <c r="M16" s="115"/>
      <c r="N16" s="115"/>
      <c r="O16" s="115"/>
      <c r="P16" s="115"/>
      <c r="Q16" s="115"/>
      <c r="R16" s="115"/>
      <c r="S16" s="115"/>
      <c r="T16" s="115"/>
    </row>
    <row r="17" spans="1:11" ht="22.5" customHeight="1">
      <c r="A17" s="124" t="s">
        <v>19</v>
      </c>
      <c r="B17" s="307" t="s">
        <v>262</v>
      </c>
      <c r="C17" s="307"/>
      <c r="D17" s="307"/>
      <c r="E17" s="307"/>
      <c r="F17" s="307"/>
      <c r="G17" s="114"/>
      <c r="H17" s="114"/>
      <c r="I17" s="114"/>
      <c r="J17" s="114"/>
      <c r="K17" s="114"/>
    </row>
    <row r="18" spans="1:11" ht="20.100000000000001" customHeight="1">
      <c r="A18" s="124" t="s">
        <v>20</v>
      </c>
      <c r="B18" s="307" t="s">
        <v>263</v>
      </c>
      <c r="C18" s="307"/>
      <c r="D18" s="307"/>
      <c r="E18" s="307"/>
      <c r="F18" s="307"/>
      <c r="G18" s="114"/>
      <c r="H18" s="114"/>
      <c r="I18" s="114"/>
      <c r="J18" s="116"/>
      <c r="K18" s="116"/>
    </row>
    <row r="19" spans="1:11" ht="24.75" customHeight="1">
      <c r="A19" s="124" t="s">
        <v>21</v>
      </c>
      <c r="B19" s="308" t="s">
        <v>252</v>
      </c>
      <c r="C19" s="308"/>
      <c r="D19" s="308"/>
      <c r="E19" s="308"/>
      <c r="F19" s="308"/>
      <c r="G19" s="121"/>
      <c r="H19" s="121"/>
      <c r="I19" s="121"/>
      <c r="J19" s="117"/>
      <c r="K19" s="117"/>
    </row>
    <row r="20" spans="1:11" ht="42" customHeight="1">
      <c r="A20" s="124" t="s">
        <v>22</v>
      </c>
      <c r="B20" s="309" t="s">
        <v>253</v>
      </c>
      <c r="C20" s="309"/>
      <c r="D20" s="309"/>
      <c r="E20" s="309"/>
      <c r="F20" s="309"/>
      <c r="G20" s="122"/>
      <c r="H20" s="122"/>
      <c r="I20" s="122"/>
      <c r="J20" s="118"/>
      <c r="K20" s="118"/>
    </row>
    <row r="21" spans="1:11" ht="34.5" customHeight="1">
      <c r="A21" s="124" t="s">
        <v>23</v>
      </c>
      <c r="B21" s="308" t="s">
        <v>254</v>
      </c>
      <c r="C21" s="308"/>
      <c r="D21" s="308"/>
      <c r="E21" s="308"/>
      <c r="F21" s="308"/>
      <c r="G21" s="121"/>
      <c r="H21" s="121"/>
      <c r="I21" s="121"/>
      <c r="J21" s="117"/>
      <c r="K21" s="117"/>
    </row>
    <row r="22" spans="1:11" ht="35.25" customHeight="1">
      <c r="A22" s="124" t="s">
        <v>24</v>
      </c>
      <c r="B22" s="308" t="s">
        <v>255</v>
      </c>
      <c r="C22" s="308"/>
      <c r="D22" s="308"/>
      <c r="E22" s="308"/>
      <c r="F22" s="308"/>
      <c r="G22" s="121"/>
      <c r="H22" s="121"/>
      <c r="I22" s="121"/>
      <c r="J22" s="117"/>
      <c r="K22" s="117"/>
    </row>
    <row r="23" spans="1:11" ht="20.100000000000001" customHeight="1">
      <c r="A23" s="124" t="s">
        <v>25</v>
      </c>
      <c r="B23" s="312" t="s">
        <v>256</v>
      </c>
      <c r="C23" s="312"/>
      <c r="D23" s="312"/>
      <c r="E23" s="312"/>
      <c r="F23" s="312"/>
      <c r="G23" s="123"/>
      <c r="H23" s="123"/>
      <c r="I23" s="123"/>
      <c r="J23" s="119"/>
      <c r="K23" s="119"/>
    </row>
    <row r="24" spans="1:11" ht="20.100000000000001" customHeight="1">
      <c r="A24" s="124" t="s">
        <v>26</v>
      </c>
      <c r="B24" s="313" t="s">
        <v>257</v>
      </c>
      <c r="C24" s="313"/>
      <c r="D24" s="313"/>
      <c r="E24" s="313"/>
      <c r="F24" s="313"/>
      <c r="G24" s="109"/>
      <c r="H24" s="109"/>
      <c r="I24" s="109"/>
      <c r="J24" s="111"/>
      <c r="K24" s="111"/>
    </row>
    <row r="25" spans="1:11" ht="20.100000000000001" customHeight="1">
      <c r="A25" s="124" t="s">
        <v>27</v>
      </c>
      <c r="B25" s="311" t="s">
        <v>258</v>
      </c>
      <c r="C25" s="311"/>
      <c r="D25" s="311"/>
      <c r="E25" s="311"/>
      <c r="F25" s="311"/>
      <c r="G25" s="109"/>
      <c r="H25" s="109"/>
      <c r="I25" s="109"/>
      <c r="J25" s="111"/>
      <c r="K25" s="111"/>
    </row>
    <row r="26" spans="1:11" ht="47.25" customHeight="1">
      <c r="A26" s="110" t="s">
        <v>231</v>
      </c>
      <c r="B26" s="310" t="s">
        <v>259</v>
      </c>
      <c r="C26" s="310"/>
      <c r="D26" s="310"/>
      <c r="E26" s="310"/>
      <c r="F26" s="310"/>
      <c r="G26" s="252"/>
    </row>
    <row r="27" spans="1:11">
      <c r="A27" s="110"/>
      <c r="B27" s="306"/>
      <c r="C27" s="306"/>
      <c r="D27" s="306"/>
      <c r="E27" s="306"/>
      <c r="F27" s="306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topLeftCell="A10" zoomScale="70" zoomScaleNormal="100" zoomScaleSheetLayoutView="70" workbookViewId="0">
      <selection activeCell="A4" sqref="A4"/>
    </sheetView>
  </sheetViews>
  <sheetFormatPr defaultRowHeight="15.6"/>
  <cols>
    <col min="1" max="1" width="20.69921875" customWidth="1"/>
    <col min="2" max="2" width="21.8984375" customWidth="1"/>
    <col min="3" max="3" width="11.8984375" customWidth="1"/>
    <col min="4" max="4" width="12.19921875" customWidth="1"/>
    <col min="5" max="5" width="15" customWidth="1"/>
  </cols>
  <sheetData>
    <row r="1" spans="1:6" ht="41.25" customHeight="1">
      <c r="A1" s="371" t="s">
        <v>280</v>
      </c>
      <c r="B1" s="371"/>
      <c r="C1" s="371"/>
      <c r="D1" s="371"/>
      <c r="E1" s="371"/>
      <c r="F1" s="371"/>
    </row>
    <row r="2" spans="1:6" ht="16.2" thickBot="1">
      <c r="A2" s="14" t="s">
        <v>201</v>
      </c>
    </row>
    <row r="3" spans="1:6" ht="31.8" thickBot="1">
      <c r="A3" s="51" t="s">
        <v>106</v>
      </c>
      <c r="B3" s="54" t="s">
        <v>65</v>
      </c>
      <c r="C3" s="54" t="s">
        <v>202</v>
      </c>
      <c r="D3" s="54" t="s">
        <v>203</v>
      </c>
      <c r="E3" s="54" t="s">
        <v>204</v>
      </c>
      <c r="F3" s="55" t="s">
        <v>205</v>
      </c>
    </row>
    <row r="4" spans="1:6" ht="69.599999999999994">
      <c r="A4" s="48" t="s">
        <v>302</v>
      </c>
      <c r="B4" s="260" t="s">
        <v>303</v>
      </c>
      <c r="C4" s="260" t="s">
        <v>304</v>
      </c>
      <c r="D4" s="261" t="s">
        <v>305</v>
      </c>
      <c r="E4" s="261" t="s">
        <v>306</v>
      </c>
      <c r="F4" s="261" t="s">
        <v>307</v>
      </c>
    </row>
    <row r="5" spans="1:6">
      <c r="A5" s="48" t="s">
        <v>302</v>
      </c>
      <c r="B5" s="213" t="s">
        <v>308</v>
      </c>
      <c r="C5" s="213" t="s">
        <v>309</v>
      </c>
      <c r="D5" s="261" t="s">
        <v>305</v>
      </c>
      <c r="E5" s="262" t="s">
        <v>306</v>
      </c>
      <c r="F5" s="262" t="s">
        <v>307</v>
      </c>
    </row>
    <row r="6" spans="1:6" ht="46.8">
      <c r="A6" s="48" t="s">
        <v>302</v>
      </c>
      <c r="B6" s="260" t="s">
        <v>303</v>
      </c>
      <c r="C6" s="263" t="s">
        <v>310</v>
      </c>
      <c r="D6" s="261" t="s">
        <v>311</v>
      </c>
      <c r="E6" s="262" t="s">
        <v>306</v>
      </c>
      <c r="F6" s="262" t="s">
        <v>307</v>
      </c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1" spans="1:6" ht="16.2" thickBot="1">
      <c r="A11" s="14" t="s">
        <v>206</v>
      </c>
    </row>
    <row r="12" spans="1:6" ht="31.8" thickBot="1">
      <c r="A12" s="51" t="s">
        <v>106</v>
      </c>
      <c r="B12" s="54" t="s">
        <v>65</v>
      </c>
      <c r="C12" s="54" t="s">
        <v>202</v>
      </c>
      <c r="D12" s="54" t="s">
        <v>203</v>
      </c>
      <c r="E12" s="54" t="s">
        <v>204</v>
      </c>
      <c r="F12" s="55" t="s">
        <v>205</v>
      </c>
    </row>
    <row r="13" spans="1:6" ht="42">
      <c r="A13" s="48" t="s">
        <v>302</v>
      </c>
      <c r="B13" s="260" t="s">
        <v>303</v>
      </c>
      <c r="C13" s="260" t="s">
        <v>312</v>
      </c>
      <c r="D13" s="261" t="s">
        <v>305</v>
      </c>
      <c r="E13" s="261" t="s">
        <v>306</v>
      </c>
      <c r="F13" s="261" t="s">
        <v>313</v>
      </c>
    </row>
    <row r="14" spans="1:6">
      <c r="A14" s="48" t="s">
        <v>302</v>
      </c>
      <c r="B14" s="213" t="s">
        <v>308</v>
      </c>
      <c r="C14" s="213" t="s">
        <v>309</v>
      </c>
      <c r="D14" s="262" t="s">
        <v>305</v>
      </c>
      <c r="E14" s="262" t="s">
        <v>306</v>
      </c>
      <c r="F14" s="262" t="s">
        <v>313</v>
      </c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20" spans="1:6" ht="16.2" thickBot="1">
      <c r="A20" s="14" t="s">
        <v>207</v>
      </c>
    </row>
    <row r="21" spans="1:6" ht="31.8" thickBot="1">
      <c r="A21" s="51" t="s">
        <v>106</v>
      </c>
      <c r="B21" s="54" t="s">
        <v>65</v>
      </c>
      <c r="C21" s="54" t="s">
        <v>202</v>
      </c>
      <c r="D21" s="54" t="s">
        <v>203</v>
      </c>
      <c r="E21" s="54" t="s">
        <v>204</v>
      </c>
      <c r="F21" s="55" t="s">
        <v>205</v>
      </c>
    </row>
    <row r="22" spans="1:6">
      <c r="A22" s="48"/>
      <c r="B22" s="48"/>
      <c r="C22" s="48"/>
      <c r="D22" s="48"/>
      <c r="E22" s="48"/>
      <c r="F22" s="48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9" spans="1:6" ht="16.2" thickBot="1">
      <c r="A29" s="14" t="s">
        <v>208</v>
      </c>
    </row>
    <row r="30" spans="1:6" ht="31.8" thickBot="1">
      <c r="A30" s="51" t="s">
        <v>106</v>
      </c>
      <c r="B30" s="54" t="s">
        <v>65</v>
      </c>
      <c r="C30" s="54" t="s">
        <v>202</v>
      </c>
      <c r="D30" s="54" t="s">
        <v>203</v>
      </c>
      <c r="E30" s="54" t="s">
        <v>204</v>
      </c>
      <c r="F30" s="55" t="s">
        <v>205</v>
      </c>
    </row>
    <row r="31" spans="1:6" ht="62.4">
      <c r="A31" s="48" t="s">
        <v>302</v>
      </c>
      <c r="B31" s="69" t="s">
        <v>295</v>
      </c>
      <c r="C31" s="69" t="s">
        <v>297</v>
      </c>
      <c r="D31" s="293" t="s">
        <v>305</v>
      </c>
      <c r="E31" s="293" t="s">
        <v>306</v>
      </c>
      <c r="F31" s="293" t="s">
        <v>397</v>
      </c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70" zoomScaleNormal="130" zoomScaleSheetLayoutView="70" workbookViewId="0">
      <selection activeCell="B11" sqref="B11"/>
    </sheetView>
  </sheetViews>
  <sheetFormatPr defaultRowHeight="15.6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>
      <c r="A1" s="345" t="s">
        <v>281</v>
      </c>
      <c r="B1" s="345"/>
      <c r="C1" s="345"/>
      <c r="D1" s="345"/>
      <c r="E1" s="345"/>
      <c r="F1" s="345"/>
      <c r="G1" s="345"/>
      <c r="H1" s="345"/>
      <c r="I1" s="29"/>
    </row>
    <row r="2" spans="1:9" ht="109.2">
      <c r="A2" s="51" t="s">
        <v>106</v>
      </c>
      <c r="B2" s="54" t="s">
        <v>53</v>
      </c>
      <c r="C2" s="54" t="s">
        <v>65</v>
      </c>
      <c r="D2" s="54" t="s">
        <v>202</v>
      </c>
      <c r="E2" s="54" t="s">
        <v>203</v>
      </c>
      <c r="F2" s="54" t="s">
        <v>204</v>
      </c>
      <c r="G2" s="54" t="s">
        <v>205</v>
      </c>
      <c r="H2" s="55" t="s">
        <v>209</v>
      </c>
      <c r="I2" s="16"/>
    </row>
    <row r="3" spans="1:9" ht="98.4" customHeight="1">
      <c r="A3" s="43" t="s">
        <v>302</v>
      </c>
      <c r="B3" s="43">
        <v>1</v>
      </c>
      <c r="C3" s="43" t="s">
        <v>308</v>
      </c>
      <c r="D3" s="43" t="s">
        <v>398</v>
      </c>
      <c r="E3" s="43" t="s">
        <v>305</v>
      </c>
      <c r="F3" s="43" t="s">
        <v>306</v>
      </c>
      <c r="G3" s="43" t="s">
        <v>307</v>
      </c>
      <c r="H3" s="294">
        <v>44804</v>
      </c>
      <c r="I3" s="16"/>
    </row>
    <row r="4" spans="1:9">
      <c r="A4" s="13"/>
      <c r="B4" s="13"/>
      <c r="C4" s="13"/>
      <c r="D4" s="13"/>
      <c r="E4" s="13"/>
      <c r="F4" s="13"/>
      <c r="G4" s="13"/>
      <c r="H4" s="13"/>
      <c r="I4" s="16"/>
    </row>
    <row r="5" spans="1:9">
      <c r="A5" s="13"/>
      <c r="B5" s="13"/>
      <c r="C5" s="13"/>
      <c r="D5" s="13"/>
      <c r="E5" s="13"/>
      <c r="F5" s="13"/>
      <c r="G5" s="13"/>
      <c r="H5" s="13"/>
      <c r="I5" s="16"/>
    </row>
    <row r="6" spans="1:9">
      <c r="A6" s="13"/>
      <c r="B6" s="13"/>
      <c r="C6" s="13"/>
      <c r="D6" s="13"/>
      <c r="E6" s="13"/>
      <c r="F6" s="13"/>
      <c r="G6" s="13"/>
      <c r="H6" s="13"/>
      <c r="I6" s="16"/>
    </row>
    <row r="7" spans="1:9">
      <c r="A7" s="13"/>
      <c r="B7" s="13"/>
      <c r="C7" s="13"/>
      <c r="D7" s="13"/>
      <c r="E7" s="13"/>
      <c r="F7" s="13"/>
      <c r="G7" s="13"/>
      <c r="H7" s="13"/>
      <c r="I7" s="16"/>
    </row>
    <row r="8" spans="1:9">
      <c r="A8" s="2"/>
      <c r="B8" s="2"/>
      <c r="C8" s="2"/>
      <c r="D8" s="11"/>
      <c r="E8" s="11"/>
      <c r="F8" s="11"/>
      <c r="G8" s="2"/>
      <c r="H8" s="2"/>
    </row>
    <row r="9" spans="1:9">
      <c r="H9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70" zoomScaleNormal="100" zoomScaleSheetLayoutView="70" workbookViewId="0">
      <selection activeCell="B22" sqref="B22"/>
    </sheetView>
  </sheetViews>
  <sheetFormatPr defaultRowHeight="15.6"/>
  <cols>
    <col min="1" max="1" width="31.5" customWidth="1"/>
    <col min="2" max="2" width="48.09765625" customWidth="1"/>
  </cols>
  <sheetData>
    <row r="1" spans="1:2" ht="50.25" customHeight="1" thickBot="1">
      <c r="A1" s="371" t="s">
        <v>282</v>
      </c>
      <c r="B1" s="371"/>
    </row>
    <row r="2" spans="1:2" s="1" customFormat="1" ht="16.2" thickBot="1">
      <c r="A2" s="86" t="s">
        <v>106</v>
      </c>
      <c r="B2" s="64" t="s">
        <v>210</v>
      </c>
    </row>
    <row r="3" spans="1:2">
      <c r="A3" s="17" t="s">
        <v>302</v>
      </c>
      <c r="B3" s="17" t="s">
        <v>314</v>
      </c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="70" zoomScaleNormal="100" zoomScaleSheetLayoutView="70" workbookViewId="0">
      <selection activeCell="C27" sqref="C27"/>
    </sheetView>
  </sheetViews>
  <sheetFormatPr defaultRowHeight="15.6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>
      <c r="A1" s="371" t="s">
        <v>283</v>
      </c>
      <c r="B1" s="371"/>
      <c r="C1" s="371"/>
    </row>
    <row r="2" spans="1:3" ht="31.2">
      <c r="A2" s="88" t="s">
        <v>106</v>
      </c>
      <c r="B2" s="64" t="s">
        <v>210</v>
      </c>
      <c r="C2" s="65" t="s">
        <v>211</v>
      </c>
    </row>
    <row r="3" spans="1:3">
      <c r="A3" s="48"/>
      <c r="B3" s="48"/>
      <c r="C3" s="48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100" zoomScaleSheetLayoutView="80" workbookViewId="0">
      <selection activeCell="P2" sqref="P2"/>
    </sheetView>
  </sheetViews>
  <sheetFormatPr defaultRowHeight="15.6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10.5" customWidth="1"/>
  </cols>
  <sheetData>
    <row r="1" spans="1:12" ht="20.399999999999999">
      <c r="A1" s="345" t="s">
        <v>284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38" customHeight="1" thickBot="1">
      <c r="A2" s="104" t="s">
        <v>212</v>
      </c>
      <c r="B2" s="105" t="s">
        <v>106</v>
      </c>
      <c r="C2" s="105" t="s">
        <v>213</v>
      </c>
      <c r="D2" s="105" t="s">
        <v>214</v>
      </c>
      <c r="E2" s="105" t="s">
        <v>215</v>
      </c>
      <c r="F2" s="105" t="s">
        <v>216</v>
      </c>
      <c r="G2" s="105" t="s">
        <v>217</v>
      </c>
      <c r="H2" s="105" t="s">
        <v>218</v>
      </c>
      <c r="I2" s="105" t="s">
        <v>219</v>
      </c>
      <c r="J2" s="105" t="s">
        <v>220</v>
      </c>
      <c r="K2" s="105" t="s">
        <v>221</v>
      </c>
      <c r="L2" s="106" t="s">
        <v>222</v>
      </c>
    </row>
    <row r="3" spans="1:12" ht="249">
      <c r="A3" s="48" t="s">
        <v>316</v>
      </c>
      <c r="B3" s="11" t="s">
        <v>325</v>
      </c>
      <c r="C3" s="263" t="s">
        <v>326</v>
      </c>
      <c r="D3" s="11" t="s">
        <v>327</v>
      </c>
      <c r="E3" s="11" t="s">
        <v>311</v>
      </c>
      <c r="F3" s="263" t="s">
        <v>328</v>
      </c>
      <c r="G3" s="263" t="s">
        <v>399</v>
      </c>
      <c r="H3" s="275" t="s">
        <v>329</v>
      </c>
      <c r="I3" s="11" t="s">
        <v>330</v>
      </c>
      <c r="J3" s="276">
        <v>6837</v>
      </c>
      <c r="K3" s="277">
        <v>0</v>
      </c>
      <c r="L3" s="11" t="s">
        <v>331</v>
      </c>
    </row>
    <row r="4" spans="1:12" ht="111">
      <c r="A4" s="2" t="s">
        <v>317</v>
      </c>
      <c r="B4" s="11" t="s">
        <v>325</v>
      </c>
      <c r="C4" s="263" t="s">
        <v>326</v>
      </c>
      <c r="D4" s="11" t="s">
        <v>327</v>
      </c>
      <c r="E4" s="11" t="s">
        <v>311</v>
      </c>
      <c r="F4" s="11" t="s">
        <v>332</v>
      </c>
      <c r="G4" s="263" t="s">
        <v>333</v>
      </c>
      <c r="H4" s="275" t="s">
        <v>334</v>
      </c>
      <c r="I4" s="11" t="s">
        <v>335</v>
      </c>
      <c r="J4" s="278">
        <v>0</v>
      </c>
      <c r="K4" s="279">
        <v>0</v>
      </c>
      <c r="L4" s="11" t="s">
        <v>336</v>
      </c>
    </row>
    <row r="5" spans="1:12" ht="111">
      <c r="A5" s="2" t="s">
        <v>323</v>
      </c>
      <c r="B5" s="11" t="s">
        <v>325</v>
      </c>
      <c r="C5" s="11" t="s">
        <v>337</v>
      </c>
      <c r="D5" s="11" t="s">
        <v>327</v>
      </c>
      <c r="E5" s="11" t="s">
        <v>338</v>
      </c>
      <c r="F5" s="27" t="s">
        <v>339</v>
      </c>
      <c r="G5" s="263" t="s">
        <v>340</v>
      </c>
      <c r="H5" s="280" t="s">
        <v>341</v>
      </c>
      <c r="I5" s="11" t="s">
        <v>342</v>
      </c>
      <c r="J5" s="281">
        <v>0</v>
      </c>
      <c r="K5" s="279">
        <v>0</v>
      </c>
      <c r="L5" s="11" t="s">
        <v>331</v>
      </c>
    </row>
    <row r="6" spans="1:12" ht="325.2">
      <c r="A6" s="2" t="s">
        <v>324</v>
      </c>
      <c r="B6" s="11" t="s">
        <v>325</v>
      </c>
      <c r="C6" s="44" t="s">
        <v>343</v>
      </c>
      <c r="D6" s="11" t="s">
        <v>327</v>
      </c>
      <c r="E6" s="11" t="s">
        <v>338</v>
      </c>
      <c r="F6" s="281" t="s">
        <v>344</v>
      </c>
      <c r="G6" s="263" t="s">
        <v>345</v>
      </c>
      <c r="H6" s="275" t="s">
        <v>346</v>
      </c>
      <c r="I6" s="11" t="s">
        <v>335</v>
      </c>
      <c r="J6" s="276">
        <v>13400</v>
      </c>
      <c r="K6" s="281" t="s">
        <v>347</v>
      </c>
      <c r="L6" s="11" t="s">
        <v>331</v>
      </c>
    </row>
    <row r="7" spans="1:12" ht="270.60000000000002">
      <c r="A7" s="2" t="s">
        <v>384</v>
      </c>
      <c r="B7" s="11" t="s">
        <v>325</v>
      </c>
      <c r="C7" s="44" t="s">
        <v>343</v>
      </c>
      <c r="D7" s="11" t="s">
        <v>327</v>
      </c>
      <c r="E7" s="11" t="s">
        <v>338</v>
      </c>
      <c r="F7" s="281" t="s">
        <v>348</v>
      </c>
      <c r="G7" s="44" t="s">
        <v>349</v>
      </c>
      <c r="H7" s="275" t="s">
        <v>350</v>
      </c>
      <c r="I7" s="11" t="s">
        <v>335</v>
      </c>
      <c r="J7" s="276">
        <v>13400</v>
      </c>
      <c r="K7" s="282">
        <v>0</v>
      </c>
      <c r="L7" s="11" t="s">
        <v>336</v>
      </c>
    </row>
    <row r="8" spans="1:12" ht="297.60000000000002">
      <c r="A8" s="2" t="s">
        <v>385</v>
      </c>
      <c r="B8" s="11" t="s">
        <v>325</v>
      </c>
      <c r="C8" s="263" t="s">
        <v>351</v>
      </c>
      <c r="D8" s="11" t="s">
        <v>327</v>
      </c>
      <c r="E8" s="11" t="s">
        <v>338</v>
      </c>
      <c r="F8" s="27" t="s">
        <v>352</v>
      </c>
      <c r="G8" s="283" t="s">
        <v>353</v>
      </c>
      <c r="H8" s="275" t="s">
        <v>354</v>
      </c>
      <c r="I8" s="11" t="s">
        <v>335</v>
      </c>
      <c r="J8" s="276">
        <v>4700</v>
      </c>
      <c r="K8" s="282">
        <v>0</v>
      </c>
      <c r="L8" s="11" t="s">
        <v>331</v>
      </c>
    </row>
    <row r="9" spans="1:12" ht="366.6">
      <c r="A9" s="2" t="s">
        <v>386</v>
      </c>
      <c r="B9" s="11" t="s">
        <v>325</v>
      </c>
      <c r="C9" s="263" t="s">
        <v>351</v>
      </c>
      <c r="D9" s="11" t="s">
        <v>327</v>
      </c>
      <c r="E9" s="11" t="s">
        <v>338</v>
      </c>
      <c r="F9" s="281" t="s">
        <v>355</v>
      </c>
      <c r="G9" s="263" t="s">
        <v>356</v>
      </c>
      <c r="H9" s="284" t="s">
        <v>357</v>
      </c>
      <c r="I9" s="11" t="s">
        <v>330</v>
      </c>
      <c r="J9" s="276">
        <v>3900</v>
      </c>
      <c r="K9" s="281"/>
      <c r="L9" s="11" t="s">
        <v>358</v>
      </c>
    </row>
    <row r="10" spans="1:12" ht="138.6">
      <c r="A10" s="2" t="s">
        <v>387</v>
      </c>
      <c r="B10" s="11" t="s">
        <v>325</v>
      </c>
      <c r="C10" s="263" t="s">
        <v>359</v>
      </c>
      <c r="D10" s="11" t="s">
        <v>327</v>
      </c>
      <c r="E10" s="11" t="s">
        <v>338</v>
      </c>
      <c r="F10" s="281" t="s">
        <v>360</v>
      </c>
      <c r="G10" s="263" t="s">
        <v>400</v>
      </c>
      <c r="H10" s="285" t="s">
        <v>361</v>
      </c>
      <c r="I10" s="11" t="s">
        <v>335</v>
      </c>
      <c r="J10" s="276">
        <v>2000</v>
      </c>
      <c r="K10" s="281"/>
      <c r="L10" s="11" t="s">
        <v>336</v>
      </c>
    </row>
    <row r="11" spans="1:12" ht="83.4">
      <c r="A11" s="2" t="s">
        <v>388</v>
      </c>
      <c r="B11" s="11" t="s">
        <v>325</v>
      </c>
      <c r="C11" s="263" t="s">
        <v>362</v>
      </c>
      <c r="D11" s="11" t="s">
        <v>327</v>
      </c>
      <c r="E11" s="11" t="s">
        <v>311</v>
      </c>
      <c r="F11" s="263" t="s">
        <v>363</v>
      </c>
      <c r="G11" s="263" t="s">
        <v>364</v>
      </c>
      <c r="H11" s="275" t="s">
        <v>365</v>
      </c>
      <c r="I11" s="11" t="s">
        <v>366</v>
      </c>
      <c r="J11" s="286">
        <v>1800</v>
      </c>
      <c r="K11" s="286"/>
      <c r="L11" s="11" t="s">
        <v>331</v>
      </c>
    </row>
    <row r="12" spans="1:12" ht="78">
      <c r="A12" s="2" t="s">
        <v>389</v>
      </c>
      <c r="B12" s="11" t="s">
        <v>325</v>
      </c>
      <c r="C12" s="263" t="s">
        <v>362</v>
      </c>
      <c r="D12" s="11" t="s">
        <v>327</v>
      </c>
      <c r="E12" s="11" t="s">
        <v>311</v>
      </c>
      <c r="F12" s="263" t="s">
        <v>367</v>
      </c>
      <c r="G12" s="263" t="s">
        <v>368</v>
      </c>
      <c r="H12" s="275" t="s">
        <v>369</v>
      </c>
      <c r="I12" s="11" t="s">
        <v>366</v>
      </c>
      <c r="J12" s="286">
        <v>1900</v>
      </c>
      <c r="K12" s="286"/>
      <c r="L12" s="11" t="s">
        <v>331</v>
      </c>
    </row>
    <row r="13" spans="1:12" ht="96.6">
      <c r="A13" s="2" t="s">
        <v>390</v>
      </c>
      <c r="B13" s="11" t="s">
        <v>325</v>
      </c>
      <c r="C13" s="263" t="s">
        <v>362</v>
      </c>
      <c r="D13" s="11" t="s">
        <v>327</v>
      </c>
      <c r="E13" s="11" t="s">
        <v>311</v>
      </c>
      <c r="F13" s="263" t="s">
        <v>370</v>
      </c>
      <c r="G13" s="263" t="s">
        <v>353</v>
      </c>
      <c r="H13" s="287" t="s">
        <v>371</v>
      </c>
      <c r="I13" s="11" t="s">
        <v>366</v>
      </c>
      <c r="J13" s="286">
        <v>6300</v>
      </c>
      <c r="K13" s="286"/>
      <c r="L13" s="11" t="s">
        <v>331</v>
      </c>
    </row>
    <row r="14" spans="1:12" ht="138">
      <c r="A14" s="2" t="s">
        <v>391</v>
      </c>
      <c r="B14" s="11" t="s">
        <v>325</v>
      </c>
      <c r="C14" s="263" t="s">
        <v>362</v>
      </c>
      <c r="D14" s="11" t="s">
        <v>327</v>
      </c>
      <c r="E14" s="11" t="s">
        <v>311</v>
      </c>
      <c r="F14" s="263" t="s">
        <v>372</v>
      </c>
      <c r="G14" s="263" t="s">
        <v>401</v>
      </c>
      <c r="H14" s="287" t="s">
        <v>373</v>
      </c>
      <c r="I14" s="11" t="s">
        <v>366</v>
      </c>
      <c r="J14" s="286">
        <v>2200</v>
      </c>
      <c r="K14" s="286"/>
      <c r="L14" s="11" t="s">
        <v>331</v>
      </c>
    </row>
    <row r="15" spans="1:12" ht="124.8">
      <c r="A15" s="2" t="s">
        <v>392</v>
      </c>
      <c r="B15" s="11" t="s">
        <v>325</v>
      </c>
      <c r="C15" s="263" t="s">
        <v>362</v>
      </c>
      <c r="D15" s="11" t="s">
        <v>327</v>
      </c>
      <c r="E15" s="11" t="s">
        <v>311</v>
      </c>
      <c r="F15" s="263" t="s">
        <v>374</v>
      </c>
      <c r="G15" s="263" t="s">
        <v>375</v>
      </c>
      <c r="H15" s="288" t="s">
        <v>376</v>
      </c>
      <c r="I15" s="11" t="s">
        <v>366</v>
      </c>
      <c r="J15" s="286">
        <v>1600</v>
      </c>
      <c r="K15" s="286"/>
      <c r="L15" s="11" t="s">
        <v>377</v>
      </c>
    </row>
    <row r="16" spans="1:12" ht="97.2">
      <c r="A16" s="290" t="s">
        <v>393</v>
      </c>
      <c r="B16" s="11" t="s">
        <v>325</v>
      </c>
      <c r="C16" s="263" t="s">
        <v>362</v>
      </c>
      <c r="D16" s="11" t="s">
        <v>327</v>
      </c>
      <c r="E16" s="11" t="s">
        <v>311</v>
      </c>
      <c r="F16" s="263" t="s">
        <v>378</v>
      </c>
      <c r="G16" s="263" t="s">
        <v>379</v>
      </c>
      <c r="H16" s="275" t="s">
        <v>380</v>
      </c>
      <c r="I16" s="11" t="s">
        <v>366</v>
      </c>
      <c r="J16" s="286">
        <v>2500</v>
      </c>
      <c r="K16" s="286"/>
      <c r="L16" s="11" t="s">
        <v>331</v>
      </c>
    </row>
    <row r="17" spans="1:13" ht="97.2">
      <c r="A17" s="290" t="s">
        <v>394</v>
      </c>
      <c r="B17" s="2" t="s">
        <v>325</v>
      </c>
      <c r="C17" s="263" t="s">
        <v>362</v>
      </c>
      <c r="D17" s="11" t="s">
        <v>327</v>
      </c>
      <c r="E17" s="11" t="s">
        <v>311</v>
      </c>
      <c r="F17" s="263" t="s">
        <v>381</v>
      </c>
      <c r="G17" s="289" t="s">
        <v>382</v>
      </c>
      <c r="H17" s="288" t="s">
        <v>383</v>
      </c>
      <c r="I17" s="11" t="s">
        <v>366</v>
      </c>
      <c r="J17" s="2">
        <v>1600</v>
      </c>
      <c r="K17" s="2"/>
      <c r="L17" s="11" t="s">
        <v>331</v>
      </c>
    </row>
    <row r="18" spans="1:13" ht="235.2">
      <c r="A18" s="286" t="s">
        <v>404</v>
      </c>
      <c r="B18" s="295" t="s">
        <v>325</v>
      </c>
      <c r="C18" s="296" t="s">
        <v>343</v>
      </c>
      <c r="D18" s="295" t="s">
        <v>327</v>
      </c>
      <c r="E18" s="295" t="s">
        <v>338</v>
      </c>
      <c r="F18" s="281" t="s">
        <v>402</v>
      </c>
      <c r="G18" s="281" t="s">
        <v>356</v>
      </c>
      <c r="H18" s="297" t="s">
        <v>403</v>
      </c>
      <c r="I18" s="295" t="s">
        <v>335</v>
      </c>
      <c r="J18" s="276">
        <v>13400</v>
      </c>
      <c r="K18" s="281" t="s">
        <v>347</v>
      </c>
      <c r="L18" s="295" t="s">
        <v>336</v>
      </c>
      <c r="M18" s="29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50" zoomScaleNormal="100" zoomScaleSheetLayoutView="50" workbookViewId="0">
      <selection activeCell="M48" sqref="M48"/>
    </sheetView>
  </sheetViews>
  <sheetFormatPr defaultRowHeight="15.6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>
      <c r="A1" s="399" t="s">
        <v>285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29"/>
    </row>
    <row r="2" spans="1:13" s="107" customFormat="1" ht="119.4" thickBot="1">
      <c r="A2" s="104" t="s">
        <v>212</v>
      </c>
      <c r="B2" s="105" t="s">
        <v>106</v>
      </c>
      <c r="C2" s="105" t="s">
        <v>213</v>
      </c>
      <c r="D2" s="105" t="s">
        <v>214</v>
      </c>
      <c r="E2" s="105" t="s">
        <v>215</v>
      </c>
      <c r="F2" s="105" t="s">
        <v>216</v>
      </c>
      <c r="G2" s="105" t="s">
        <v>217</v>
      </c>
      <c r="H2" s="105" t="s">
        <v>218</v>
      </c>
      <c r="I2" s="105" t="s">
        <v>219</v>
      </c>
      <c r="J2" s="105" t="s">
        <v>220</v>
      </c>
      <c r="K2" s="105" t="s">
        <v>221</v>
      </c>
      <c r="L2" s="106" t="s">
        <v>222</v>
      </c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2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60" zoomScaleNormal="100" workbookViewId="0">
      <selection activeCell="A6" sqref="A6"/>
    </sheetView>
  </sheetViews>
  <sheetFormatPr defaultRowHeight="15.6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>
      <c r="A1" s="316" t="s">
        <v>286</v>
      </c>
      <c r="B1" s="316"/>
      <c r="C1" s="316"/>
      <c r="D1" s="316"/>
      <c r="E1" s="316"/>
    </row>
    <row r="2" spans="1:5" s="1" customFormat="1" ht="16.2" thickBot="1">
      <c r="A2" s="86" t="s">
        <v>223</v>
      </c>
      <c r="B2" s="90" t="s">
        <v>224</v>
      </c>
      <c r="C2" s="90" t="s">
        <v>225</v>
      </c>
      <c r="D2" s="90" t="s">
        <v>226</v>
      </c>
      <c r="E2" s="87" t="s">
        <v>227</v>
      </c>
    </row>
    <row r="3" spans="1:5" s="1" customFormat="1">
      <c r="A3" s="89"/>
      <c r="B3" s="89"/>
      <c r="C3" s="89"/>
      <c r="D3" s="89"/>
      <c r="E3" s="89"/>
    </row>
    <row r="4" spans="1:5" s="1" customFormat="1">
      <c r="A4" s="89"/>
      <c r="B4" s="89"/>
      <c r="C4" s="89"/>
      <c r="D4" s="89"/>
      <c r="E4" s="89"/>
    </row>
    <row r="5" spans="1:5" s="1" customFormat="1">
      <c r="A5" s="89"/>
      <c r="B5" s="89"/>
      <c r="C5" s="89"/>
      <c r="D5" s="89"/>
      <c r="E5" s="89"/>
    </row>
    <row r="6" spans="1:5" s="1" customFormat="1">
      <c r="A6" s="33"/>
      <c r="B6" s="33"/>
      <c r="C6" s="33"/>
      <c r="D6" s="33"/>
      <c r="E6" s="33"/>
    </row>
    <row r="7" spans="1:5" s="1" customFormat="1">
      <c r="A7" s="33"/>
      <c r="B7" s="33"/>
      <c r="C7" s="33"/>
      <c r="D7" s="33"/>
      <c r="E7" s="33"/>
    </row>
    <row r="8" spans="1:5" s="1" customFormat="1">
      <c r="A8" s="33"/>
      <c r="B8" s="33"/>
      <c r="C8" s="33"/>
      <c r="D8" s="33"/>
      <c r="E8" s="33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view="pageBreakPreview" topLeftCell="E1" zoomScale="60" zoomScaleNormal="80" workbookViewId="0">
      <selection activeCell="J14" sqref="J14:N14"/>
    </sheetView>
  </sheetViews>
  <sheetFormatPr defaultRowHeight="15.6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>
      <c r="A1" s="404" t="s">
        <v>287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6"/>
    </row>
    <row r="2" spans="1:17" ht="104.25" customHeight="1" thickBot="1">
      <c r="A2" s="407" t="s">
        <v>232</v>
      </c>
      <c r="B2" s="407"/>
      <c r="C2" s="407"/>
      <c r="D2" s="407" t="s">
        <v>233</v>
      </c>
      <c r="E2" s="407"/>
      <c r="F2" s="407" t="s">
        <v>234</v>
      </c>
      <c r="G2" s="407"/>
      <c r="H2" s="407" t="s">
        <v>237</v>
      </c>
      <c r="I2" s="407"/>
      <c r="J2" s="402" t="s">
        <v>238</v>
      </c>
      <c r="K2" s="403"/>
      <c r="L2" s="403"/>
      <c r="M2" s="403"/>
      <c r="N2" s="403"/>
      <c r="O2" s="403"/>
      <c r="P2" s="403"/>
      <c r="Q2" s="403"/>
    </row>
    <row r="3" spans="1:17" ht="78">
      <c r="A3" s="43" t="s">
        <v>202</v>
      </c>
      <c r="B3" s="254" t="s">
        <v>56</v>
      </c>
      <c r="C3" s="43" t="s">
        <v>235</v>
      </c>
      <c r="D3" s="43" t="s">
        <v>236</v>
      </c>
      <c r="E3" s="43" t="s">
        <v>235</v>
      </c>
      <c r="F3" s="43" t="s">
        <v>118</v>
      </c>
      <c r="G3" s="43" t="s">
        <v>235</v>
      </c>
      <c r="H3" s="43" t="s">
        <v>118</v>
      </c>
      <c r="I3" s="43" t="s">
        <v>235</v>
      </c>
      <c r="J3" s="13" t="s">
        <v>118</v>
      </c>
      <c r="K3" s="256" t="s">
        <v>241</v>
      </c>
      <c r="L3" s="372"/>
      <c r="M3" s="257" t="s">
        <v>239</v>
      </c>
      <c r="N3" s="256" t="s">
        <v>241</v>
      </c>
      <c r="O3" s="372"/>
      <c r="P3" s="258" t="s">
        <v>240</v>
      </c>
      <c r="Q3" s="13" t="s">
        <v>241</v>
      </c>
    </row>
    <row r="4" spans="1:17">
      <c r="A4" s="13"/>
      <c r="B4" s="13"/>
      <c r="C4" s="13"/>
      <c r="D4" s="13"/>
      <c r="E4" s="13"/>
      <c r="F4" s="13"/>
      <c r="G4" s="13"/>
      <c r="H4" s="253"/>
      <c r="I4" s="253"/>
      <c r="J4" s="253"/>
      <c r="K4" s="255"/>
      <c r="L4" s="400"/>
      <c r="M4" s="3"/>
      <c r="N4" s="19"/>
      <c r="O4" s="400"/>
      <c r="P4" s="3"/>
      <c r="Q4" s="2"/>
    </row>
    <row r="5" spans="1:17">
      <c r="A5" s="13"/>
      <c r="B5" s="13"/>
      <c r="C5" s="13"/>
      <c r="D5" s="13"/>
      <c r="E5" s="13"/>
      <c r="F5" s="13"/>
      <c r="G5" s="13"/>
      <c r="H5" s="253"/>
      <c r="I5" s="253"/>
      <c r="J5" s="253"/>
      <c r="K5" s="255"/>
      <c r="L5" s="400"/>
      <c r="M5" s="3"/>
      <c r="N5" s="19"/>
      <c r="O5" s="400"/>
      <c r="P5" s="3"/>
      <c r="Q5" s="2"/>
    </row>
    <row r="6" spans="1:17">
      <c r="A6" s="13"/>
      <c r="B6" s="13"/>
      <c r="C6" s="13"/>
      <c r="D6" s="13"/>
      <c r="E6" s="13"/>
      <c r="F6" s="13"/>
      <c r="G6" s="13"/>
      <c r="H6" s="253"/>
      <c r="I6" s="253"/>
      <c r="J6" s="253"/>
      <c r="K6" s="255"/>
      <c r="L6" s="400"/>
      <c r="M6" s="3"/>
      <c r="N6" s="19"/>
      <c r="O6" s="400"/>
      <c r="P6" s="3"/>
      <c r="Q6" s="2"/>
    </row>
    <row r="7" spans="1:17">
      <c r="A7" s="13"/>
      <c r="B7" s="13"/>
      <c r="C7" s="13"/>
      <c r="D7" s="13"/>
      <c r="E7" s="13"/>
      <c r="F7" s="13"/>
      <c r="G7" s="13"/>
      <c r="H7" s="253"/>
      <c r="I7" s="253"/>
      <c r="J7" s="253"/>
      <c r="K7" s="255"/>
      <c r="L7" s="400"/>
      <c r="M7" s="3"/>
      <c r="N7" s="19"/>
      <c r="O7" s="400"/>
      <c r="P7" s="3"/>
      <c r="Q7" s="2"/>
    </row>
    <row r="8" spans="1:17" ht="16.2" thickBot="1">
      <c r="A8" s="2"/>
      <c r="B8" s="2"/>
      <c r="C8" s="2"/>
      <c r="D8" s="2"/>
      <c r="E8" s="11"/>
      <c r="F8" s="11"/>
      <c r="G8" s="11"/>
      <c r="H8" s="253"/>
      <c r="I8" s="253"/>
      <c r="J8" s="253"/>
      <c r="K8" s="255"/>
      <c r="L8" s="401"/>
      <c r="M8" s="3"/>
      <c r="N8" s="19"/>
      <c r="O8" s="401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11"/>
  <sheetViews>
    <sheetView view="pageBreakPreview" zoomScale="60" zoomScaleNormal="100" workbookViewId="0">
      <selection activeCell="A3" sqref="A3"/>
    </sheetView>
  </sheetViews>
  <sheetFormatPr defaultRowHeight="15.6"/>
  <sheetData>
    <row r="11" spans="1:3">
      <c r="A11" s="241"/>
      <c r="B11" s="241"/>
      <c r="C11" s="2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70" zoomScaleNormal="100" zoomScaleSheetLayoutView="70" workbookViewId="0">
      <selection activeCell="A6" sqref="A6"/>
    </sheetView>
  </sheetViews>
  <sheetFormatPr defaultRowHeight="15.6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>
      <c r="A1" s="316" t="s">
        <v>266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5.75" customHeight="1">
      <c r="A2" s="317" t="s">
        <v>28</v>
      </c>
      <c r="B2" s="319" t="s">
        <v>29</v>
      </c>
      <c r="C2" s="321" t="s">
        <v>30</v>
      </c>
      <c r="D2" s="321"/>
      <c r="E2" s="321"/>
      <c r="F2" s="321"/>
      <c r="G2" s="321" t="s">
        <v>31</v>
      </c>
      <c r="H2" s="321"/>
      <c r="I2" s="321"/>
      <c r="J2" s="321"/>
      <c r="K2" s="322" t="s">
        <v>32</v>
      </c>
      <c r="L2" s="323"/>
    </row>
    <row r="3" spans="1:12" ht="16.2" thickBot="1">
      <c r="A3" s="318"/>
      <c r="B3" s="320"/>
      <c r="C3" s="182" t="s">
        <v>33</v>
      </c>
      <c r="D3" s="182" t="s">
        <v>34</v>
      </c>
      <c r="E3" s="182" t="s">
        <v>35</v>
      </c>
      <c r="F3" s="182" t="s">
        <v>34</v>
      </c>
      <c r="G3" s="182" t="s">
        <v>33</v>
      </c>
      <c r="H3" s="182" t="s">
        <v>34</v>
      </c>
      <c r="I3" s="182" t="s">
        <v>35</v>
      </c>
      <c r="J3" s="182" t="s">
        <v>34</v>
      </c>
      <c r="K3" s="182" t="s">
        <v>36</v>
      </c>
      <c r="L3" s="183" t="s">
        <v>34</v>
      </c>
    </row>
    <row r="4" spans="1:12" ht="13.5" customHeight="1">
      <c r="A4" s="173" t="s">
        <v>302</v>
      </c>
      <c r="B4" s="10">
        <v>1</v>
      </c>
      <c r="C4" s="48">
        <v>1071</v>
      </c>
      <c r="D4" s="48">
        <v>560</v>
      </c>
      <c r="E4" s="48">
        <v>160</v>
      </c>
      <c r="F4" s="48">
        <v>26</v>
      </c>
      <c r="G4" s="48">
        <v>200</v>
      </c>
      <c r="H4" s="48">
        <v>95</v>
      </c>
      <c r="I4" s="48">
        <v>229</v>
      </c>
      <c r="J4" s="48">
        <v>51</v>
      </c>
      <c r="K4" s="60">
        <f t="shared" ref="K4:K38" si="0">+C4+E4+G4+I4</f>
        <v>1660</v>
      </c>
      <c r="L4" s="174">
        <f t="shared" ref="L4:L38" si="1">+D4+F4+H4+J4</f>
        <v>732</v>
      </c>
    </row>
    <row r="5" spans="1:12" ht="13.5" customHeight="1">
      <c r="A5" s="170"/>
      <c r="B5" s="39">
        <v>2</v>
      </c>
      <c r="C5" s="2">
        <v>541</v>
      </c>
      <c r="D5" s="2">
        <v>304</v>
      </c>
      <c r="E5" s="2">
        <v>81</v>
      </c>
      <c r="F5" s="2">
        <v>19</v>
      </c>
      <c r="G5" s="2">
        <v>160</v>
      </c>
      <c r="H5" s="2">
        <v>93</v>
      </c>
      <c r="I5" s="2">
        <v>74</v>
      </c>
      <c r="J5" s="2">
        <v>30</v>
      </c>
      <c r="K5" s="37">
        <f t="shared" si="0"/>
        <v>856</v>
      </c>
      <c r="L5" s="171">
        <f t="shared" si="1"/>
        <v>446</v>
      </c>
    </row>
    <row r="6" spans="1:12" ht="13.5" customHeight="1">
      <c r="A6" s="170"/>
      <c r="B6" s="39" t="s">
        <v>37</v>
      </c>
      <c r="C6" s="2"/>
      <c r="D6" s="2"/>
      <c r="E6" s="2"/>
      <c r="F6" s="2"/>
      <c r="G6" s="2"/>
      <c r="H6" s="2"/>
      <c r="I6" s="2"/>
      <c r="J6" s="2"/>
      <c r="K6" s="37">
        <f t="shared" si="0"/>
        <v>0</v>
      </c>
      <c r="L6" s="171">
        <f t="shared" si="1"/>
        <v>0</v>
      </c>
    </row>
    <row r="7" spans="1:12" ht="13.5" customHeight="1">
      <c r="A7" s="170"/>
      <c r="B7" s="39">
        <v>3</v>
      </c>
      <c r="C7" s="2"/>
      <c r="D7" s="2"/>
      <c r="E7" s="2"/>
      <c r="F7" s="2"/>
      <c r="G7" s="2">
        <v>52</v>
      </c>
      <c r="H7" s="2">
        <v>32</v>
      </c>
      <c r="I7" s="2">
        <v>17</v>
      </c>
      <c r="J7" s="2">
        <v>6</v>
      </c>
      <c r="K7" s="37">
        <f t="shared" si="0"/>
        <v>69</v>
      </c>
      <c r="L7" s="171">
        <f t="shared" si="1"/>
        <v>38</v>
      </c>
    </row>
    <row r="8" spans="1:12" ht="13.5" customHeight="1">
      <c r="A8" s="329" t="s">
        <v>38</v>
      </c>
      <c r="B8" s="330"/>
      <c r="C8" s="49">
        <f t="shared" ref="C8:J8" si="2">+SUBTOTAL(9,C4:C7)</f>
        <v>1612</v>
      </c>
      <c r="D8" s="49">
        <f t="shared" si="2"/>
        <v>864</v>
      </c>
      <c r="E8" s="49">
        <f t="shared" si="2"/>
        <v>241</v>
      </c>
      <c r="F8" s="49">
        <f t="shared" si="2"/>
        <v>45</v>
      </c>
      <c r="G8" s="49">
        <f t="shared" si="2"/>
        <v>412</v>
      </c>
      <c r="H8" s="49">
        <f t="shared" si="2"/>
        <v>220</v>
      </c>
      <c r="I8" s="49">
        <f t="shared" si="2"/>
        <v>320</v>
      </c>
      <c r="J8" s="49">
        <f t="shared" si="2"/>
        <v>87</v>
      </c>
      <c r="K8" s="37">
        <f t="shared" si="0"/>
        <v>2585</v>
      </c>
      <c r="L8" s="171">
        <f t="shared" si="1"/>
        <v>1216</v>
      </c>
    </row>
    <row r="9" spans="1:12" ht="13.5" customHeight="1">
      <c r="A9" s="172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37">
        <f t="shared" si="0"/>
        <v>0</v>
      </c>
      <c r="L9" s="171">
        <f t="shared" si="1"/>
        <v>0</v>
      </c>
    </row>
    <row r="10" spans="1:12" ht="13.5" customHeight="1">
      <c r="A10" s="170"/>
      <c r="B10" s="39">
        <v>2</v>
      </c>
      <c r="C10" s="2"/>
      <c r="D10" s="2"/>
      <c r="E10" s="2"/>
      <c r="F10" s="2"/>
      <c r="G10" s="2"/>
      <c r="H10" s="2"/>
      <c r="I10" s="2"/>
      <c r="J10" s="2"/>
      <c r="K10" s="37">
        <f t="shared" si="0"/>
        <v>0</v>
      </c>
      <c r="L10" s="171">
        <f t="shared" si="1"/>
        <v>0</v>
      </c>
    </row>
    <row r="11" spans="1:12" ht="13.5" customHeight="1">
      <c r="A11" s="170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37">
        <f t="shared" si="0"/>
        <v>0</v>
      </c>
      <c r="L11" s="171">
        <f t="shared" si="1"/>
        <v>0</v>
      </c>
    </row>
    <row r="12" spans="1:12" ht="13.5" customHeight="1">
      <c r="A12" s="170"/>
      <c r="B12" s="39">
        <v>3</v>
      </c>
      <c r="C12" s="2"/>
      <c r="D12" s="2"/>
      <c r="E12" s="2"/>
      <c r="F12" s="2"/>
      <c r="G12" s="2"/>
      <c r="H12" s="2"/>
      <c r="I12" s="2"/>
      <c r="J12" s="2"/>
      <c r="K12" s="37">
        <f t="shared" si="0"/>
        <v>0</v>
      </c>
      <c r="L12" s="171">
        <f t="shared" si="1"/>
        <v>0</v>
      </c>
    </row>
    <row r="13" spans="1:12">
      <c r="A13" s="329" t="s">
        <v>40</v>
      </c>
      <c r="B13" s="330"/>
      <c r="C13" s="49">
        <f t="shared" ref="C13:J13" si="3">+SUBTOTAL(9,C9:C12)</f>
        <v>0</v>
      </c>
      <c r="D13" s="49">
        <f t="shared" si="3"/>
        <v>0</v>
      </c>
      <c r="E13" s="49">
        <f t="shared" si="3"/>
        <v>0</v>
      </c>
      <c r="F13" s="49">
        <f t="shared" si="3"/>
        <v>0</v>
      </c>
      <c r="G13" s="49">
        <f t="shared" si="3"/>
        <v>0</v>
      </c>
      <c r="H13" s="49">
        <f t="shared" si="3"/>
        <v>0</v>
      </c>
      <c r="I13" s="49">
        <f t="shared" si="3"/>
        <v>0</v>
      </c>
      <c r="J13" s="49">
        <f t="shared" si="3"/>
        <v>0</v>
      </c>
      <c r="K13" s="37">
        <f t="shared" si="0"/>
        <v>0</v>
      </c>
      <c r="L13" s="171">
        <f t="shared" si="1"/>
        <v>0</v>
      </c>
    </row>
    <row r="14" spans="1:12">
      <c r="A14" s="172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37">
        <f t="shared" si="0"/>
        <v>0</v>
      </c>
      <c r="L14" s="171">
        <f t="shared" si="1"/>
        <v>0</v>
      </c>
    </row>
    <row r="15" spans="1:12">
      <c r="A15" s="170"/>
      <c r="B15" s="39">
        <v>2</v>
      </c>
      <c r="C15" s="2"/>
      <c r="D15" s="2"/>
      <c r="E15" s="2"/>
      <c r="F15" s="2"/>
      <c r="G15" s="2"/>
      <c r="H15" s="2"/>
      <c r="I15" s="2"/>
      <c r="J15" s="2"/>
      <c r="K15" s="37">
        <f t="shared" si="0"/>
        <v>0</v>
      </c>
      <c r="L15" s="171">
        <f t="shared" si="1"/>
        <v>0</v>
      </c>
    </row>
    <row r="16" spans="1:12">
      <c r="A16" s="170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37">
        <f t="shared" si="0"/>
        <v>0</v>
      </c>
      <c r="L16" s="171">
        <f t="shared" si="1"/>
        <v>0</v>
      </c>
    </row>
    <row r="17" spans="1:12">
      <c r="A17" s="170"/>
      <c r="B17" s="39">
        <v>3</v>
      </c>
      <c r="C17" s="2"/>
      <c r="D17" s="2"/>
      <c r="E17" s="2"/>
      <c r="F17" s="2"/>
      <c r="G17" s="2"/>
      <c r="H17" s="2"/>
      <c r="I17" s="2"/>
      <c r="J17" s="2"/>
      <c r="K17" s="37">
        <f t="shared" si="0"/>
        <v>0</v>
      </c>
      <c r="L17" s="171">
        <f t="shared" si="1"/>
        <v>0</v>
      </c>
    </row>
    <row r="18" spans="1:12">
      <c r="A18" s="329" t="s">
        <v>42</v>
      </c>
      <c r="B18" s="330"/>
      <c r="C18" s="49">
        <f t="shared" ref="C18:J18" si="4">+SUBTOTAL(9,C14:C17)</f>
        <v>0</v>
      </c>
      <c r="D18" s="49">
        <f t="shared" si="4"/>
        <v>0</v>
      </c>
      <c r="E18" s="49">
        <f t="shared" si="4"/>
        <v>0</v>
      </c>
      <c r="F18" s="49">
        <f t="shared" si="4"/>
        <v>0</v>
      </c>
      <c r="G18" s="49">
        <f t="shared" si="4"/>
        <v>0</v>
      </c>
      <c r="H18" s="49">
        <f t="shared" si="4"/>
        <v>0</v>
      </c>
      <c r="I18" s="49">
        <f t="shared" si="4"/>
        <v>0</v>
      </c>
      <c r="J18" s="49">
        <f t="shared" si="4"/>
        <v>0</v>
      </c>
      <c r="K18" s="37">
        <f t="shared" si="0"/>
        <v>0</v>
      </c>
      <c r="L18" s="171">
        <f t="shared" si="1"/>
        <v>0</v>
      </c>
    </row>
    <row r="19" spans="1:12">
      <c r="A19" s="172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37">
        <f t="shared" si="0"/>
        <v>0</v>
      </c>
      <c r="L19" s="171">
        <f t="shared" si="1"/>
        <v>0</v>
      </c>
    </row>
    <row r="20" spans="1:12">
      <c r="A20" s="170"/>
      <c r="B20" s="39">
        <v>2</v>
      </c>
      <c r="C20" s="2"/>
      <c r="D20" s="2"/>
      <c r="E20" s="2"/>
      <c r="F20" s="2"/>
      <c r="G20" s="2"/>
      <c r="H20" s="2"/>
      <c r="I20" s="2"/>
      <c r="J20" s="2"/>
      <c r="K20" s="37">
        <f t="shared" si="0"/>
        <v>0</v>
      </c>
      <c r="L20" s="171">
        <f t="shared" si="1"/>
        <v>0</v>
      </c>
    </row>
    <row r="21" spans="1:12">
      <c r="A21" s="170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37">
        <f t="shared" si="0"/>
        <v>0</v>
      </c>
      <c r="L21" s="171">
        <f t="shared" si="1"/>
        <v>0</v>
      </c>
    </row>
    <row r="22" spans="1:12">
      <c r="A22" s="170"/>
      <c r="B22" s="39">
        <v>3</v>
      </c>
      <c r="C22" s="2"/>
      <c r="D22" s="2"/>
      <c r="E22" s="2"/>
      <c r="F22" s="2"/>
      <c r="G22" s="2"/>
      <c r="H22" s="2"/>
      <c r="I22" s="2"/>
      <c r="J22" s="2"/>
      <c r="K22" s="37">
        <f t="shared" si="0"/>
        <v>0</v>
      </c>
      <c r="L22" s="171">
        <f t="shared" si="1"/>
        <v>0</v>
      </c>
    </row>
    <row r="23" spans="1:12">
      <c r="A23" s="329" t="s">
        <v>44</v>
      </c>
      <c r="B23" s="330"/>
      <c r="C23" s="49">
        <f t="shared" ref="C23:J23" si="5">+SUBTOTAL(9,C19:C22)</f>
        <v>0</v>
      </c>
      <c r="D23" s="49">
        <f t="shared" si="5"/>
        <v>0</v>
      </c>
      <c r="E23" s="49">
        <f t="shared" si="5"/>
        <v>0</v>
      </c>
      <c r="F23" s="49">
        <f t="shared" si="5"/>
        <v>0</v>
      </c>
      <c r="G23" s="49">
        <f t="shared" si="5"/>
        <v>0</v>
      </c>
      <c r="H23" s="49">
        <f t="shared" si="5"/>
        <v>0</v>
      </c>
      <c r="I23" s="49">
        <f t="shared" si="5"/>
        <v>0</v>
      </c>
      <c r="J23" s="49">
        <f t="shared" si="5"/>
        <v>0</v>
      </c>
      <c r="K23" s="37">
        <f t="shared" si="0"/>
        <v>0</v>
      </c>
      <c r="L23" s="171">
        <f t="shared" si="1"/>
        <v>0</v>
      </c>
    </row>
    <row r="24" spans="1:12">
      <c r="A24" s="172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37">
        <f t="shared" si="0"/>
        <v>0</v>
      </c>
      <c r="L24" s="171">
        <f t="shared" si="1"/>
        <v>0</v>
      </c>
    </row>
    <row r="25" spans="1:12">
      <c r="A25" s="170"/>
      <c r="B25" s="39">
        <v>2</v>
      </c>
      <c r="C25" s="2"/>
      <c r="D25" s="2"/>
      <c r="E25" s="2"/>
      <c r="F25" s="2"/>
      <c r="G25" s="2"/>
      <c r="H25" s="2"/>
      <c r="I25" s="2"/>
      <c r="J25" s="2"/>
      <c r="K25" s="37">
        <f t="shared" si="0"/>
        <v>0</v>
      </c>
      <c r="L25" s="171">
        <f t="shared" si="1"/>
        <v>0</v>
      </c>
    </row>
    <row r="26" spans="1:12">
      <c r="A26" s="170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37">
        <f t="shared" si="0"/>
        <v>0</v>
      </c>
      <c r="L26" s="171">
        <f t="shared" si="1"/>
        <v>0</v>
      </c>
    </row>
    <row r="27" spans="1:12">
      <c r="A27" s="170"/>
      <c r="B27" s="39">
        <v>3</v>
      </c>
      <c r="C27" s="2"/>
      <c r="D27" s="2"/>
      <c r="E27" s="2"/>
      <c r="F27" s="2"/>
      <c r="G27" s="2"/>
      <c r="H27" s="2"/>
      <c r="I27" s="2"/>
      <c r="J27" s="2"/>
      <c r="K27" s="37">
        <f t="shared" si="0"/>
        <v>0</v>
      </c>
      <c r="L27" s="171">
        <f t="shared" si="1"/>
        <v>0</v>
      </c>
    </row>
    <row r="28" spans="1:12">
      <c r="A28" s="329" t="s">
        <v>46</v>
      </c>
      <c r="B28" s="330"/>
      <c r="C28" s="49">
        <f t="shared" ref="C28:J28" si="6">+SUBTOTAL(9,C24:C27)</f>
        <v>0</v>
      </c>
      <c r="D28" s="49">
        <f t="shared" si="6"/>
        <v>0</v>
      </c>
      <c r="E28" s="49">
        <f t="shared" si="6"/>
        <v>0</v>
      </c>
      <c r="F28" s="49">
        <f t="shared" si="6"/>
        <v>0</v>
      </c>
      <c r="G28" s="49">
        <f t="shared" si="6"/>
        <v>0</v>
      </c>
      <c r="H28" s="49">
        <f t="shared" si="6"/>
        <v>0</v>
      </c>
      <c r="I28" s="49">
        <f t="shared" si="6"/>
        <v>0</v>
      </c>
      <c r="J28" s="49">
        <f t="shared" si="6"/>
        <v>0</v>
      </c>
      <c r="K28" s="37">
        <f t="shared" si="0"/>
        <v>0</v>
      </c>
      <c r="L28" s="171">
        <f t="shared" si="1"/>
        <v>0</v>
      </c>
    </row>
    <row r="29" spans="1:12">
      <c r="A29" s="172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37">
        <f t="shared" si="0"/>
        <v>0</v>
      </c>
      <c r="L29" s="171">
        <f t="shared" si="1"/>
        <v>0</v>
      </c>
    </row>
    <row r="30" spans="1:12">
      <c r="A30" s="170"/>
      <c r="B30" s="39">
        <v>2</v>
      </c>
      <c r="C30" s="2"/>
      <c r="D30" s="2"/>
      <c r="E30" s="2"/>
      <c r="F30" s="2"/>
      <c r="G30" s="2"/>
      <c r="H30" s="2"/>
      <c r="I30" s="2"/>
      <c r="J30" s="2"/>
      <c r="K30" s="37">
        <f t="shared" si="0"/>
        <v>0</v>
      </c>
      <c r="L30" s="171">
        <f t="shared" si="1"/>
        <v>0</v>
      </c>
    </row>
    <row r="31" spans="1:12">
      <c r="A31" s="170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37">
        <f t="shared" si="0"/>
        <v>0</v>
      </c>
      <c r="L31" s="171">
        <f t="shared" si="1"/>
        <v>0</v>
      </c>
    </row>
    <row r="32" spans="1:12">
      <c r="A32" s="170"/>
      <c r="B32" s="39">
        <v>3</v>
      </c>
      <c r="C32" s="2"/>
      <c r="D32" s="2"/>
      <c r="E32" s="2"/>
      <c r="F32" s="2"/>
      <c r="G32" s="2"/>
      <c r="H32" s="2"/>
      <c r="I32" s="2"/>
      <c r="J32" s="2"/>
      <c r="K32" s="37">
        <f t="shared" si="0"/>
        <v>0</v>
      </c>
      <c r="L32" s="171">
        <f t="shared" si="1"/>
        <v>0</v>
      </c>
    </row>
    <row r="33" spans="1:12" ht="16.2" thickBot="1">
      <c r="A33" s="331" t="s">
        <v>48</v>
      </c>
      <c r="B33" s="332"/>
      <c r="C33" s="97">
        <f t="shared" ref="C33:J33" si="7">+SUBTOTAL(9,C29:C32)</f>
        <v>0</v>
      </c>
      <c r="D33" s="97">
        <f t="shared" si="7"/>
        <v>0</v>
      </c>
      <c r="E33" s="97">
        <f t="shared" si="7"/>
        <v>0</v>
      </c>
      <c r="F33" s="97">
        <f t="shared" si="7"/>
        <v>0</v>
      </c>
      <c r="G33" s="97">
        <f t="shared" si="7"/>
        <v>0</v>
      </c>
      <c r="H33" s="97">
        <f t="shared" si="7"/>
        <v>0</v>
      </c>
      <c r="I33" s="97">
        <f t="shared" si="7"/>
        <v>0</v>
      </c>
      <c r="J33" s="97">
        <f t="shared" si="7"/>
        <v>0</v>
      </c>
      <c r="K33" s="99">
        <f t="shared" si="0"/>
        <v>0</v>
      </c>
      <c r="L33" s="177">
        <f t="shared" si="1"/>
        <v>0</v>
      </c>
    </row>
    <row r="34" spans="1:12">
      <c r="A34" s="324" t="s">
        <v>49</v>
      </c>
      <c r="B34" s="178">
        <v>1</v>
      </c>
      <c r="C34" s="148">
        <f t="shared" ref="C34:J37" si="8">+C4+C9+C14+C19+C24+C29</f>
        <v>1071</v>
      </c>
      <c r="D34" s="148">
        <f t="shared" si="8"/>
        <v>560</v>
      </c>
      <c r="E34" s="148">
        <f t="shared" si="8"/>
        <v>160</v>
      </c>
      <c r="F34" s="148">
        <f t="shared" si="8"/>
        <v>26</v>
      </c>
      <c r="G34" s="148">
        <f t="shared" si="8"/>
        <v>200</v>
      </c>
      <c r="H34" s="148">
        <f t="shared" si="8"/>
        <v>95</v>
      </c>
      <c r="I34" s="148">
        <f t="shared" si="8"/>
        <v>229</v>
      </c>
      <c r="J34" s="148">
        <f t="shared" si="8"/>
        <v>51</v>
      </c>
      <c r="K34" s="148">
        <f t="shared" si="0"/>
        <v>1660</v>
      </c>
      <c r="L34" s="149">
        <f t="shared" si="1"/>
        <v>732</v>
      </c>
    </row>
    <row r="35" spans="1:12">
      <c r="A35" s="325"/>
      <c r="B35" s="91">
        <v>2</v>
      </c>
      <c r="C35" s="37">
        <f t="shared" si="8"/>
        <v>541</v>
      </c>
      <c r="D35" s="37">
        <f t="shared" si="8"/>
        <v>304</v>
      </c>
      <c r="E35" s="37">
        <f t="shared" si="8"/>
        <v>81</v>
      </c>
      <c r="F35" s="37">
        <f t="shared" si="8"/>
        <v>19</v>
      </c>
      <c r="G35" s="37">
        <f t="shared" si="8"/>
        <v>160</v>
      </c>
      <c r="H35" s="37">
        <f t="shared" si="8"/>
        <v>93</v>
      </c>
      <c r="I35" s="37">
        <f t="shared" si="8"/>
        <v>74</v>
      </c>
      <c r="J35" s="37">
        <f t="shared" si="8"/>
        <v>30</v>
      </c>
      <c r="K35" s="37">
        <f t="shared" si="0"/>
        <v>856</v>
      </c>
      <c r="L35" s="171">
        <f t="shared" si="1"/>
        <v>446</v>
      </c>
    </row>
    <row r="36" spans="1:12">
      <c r="A36" s="325"/>
      <c r="B36" s="91" t="s">
        <v>37</v>
      </c>
      <c r="C36" s="37">
        <f t="shared" si="8"/>
        <v>0</v>
      </c>
      <c r="D36" s="37">
        <f t="shared" si="8"/>
        <v>0</v>
      </c>
      <c r="E36" s="37">
        <f t="shared" si="8"/>
        <v>0</v>
      </c>
      <c r="F36" s="37">
        <f t="shared" si="8"/>
        <v>0</v>
      </c>
      <c r="G36" s="37">
        <f t="shared" si="8"/>
        <v>0</v>
      </c>
      <c r="H36" s="37">
        <f t="shared" si="8"/>
        <v>0</v>
      </c>
      <c r="I36" s="37">
        <f t="shared" si="8"/>
        <v>0</v>
      </c>
      <c r="J36" s="37">
        <f t="shared" si="8"/>
        <v>0</v>
      </c>
      <c r="K36" s="37">
        <f t="shared" si="0"/>
        <v>0</v>
      </c>
      <c r="L36" s="171">
        <f t="shared" si="1"/>
        <v>0</v>
      </c>
    </row>
    <row r="37" spans="1:12" ht="16.2" thickBot="1">
      <c r="A37" s="326"/>
      <c r="B37" s="184">
        <v>3</v>
      </c>
      <c r="C37" s="132">
        <f t="shared" si="8"/>
        <v>0</v>
      </c>
      <c r="D37" s="132">
        <f t="shared" si="8"/>
        <v>0</v>
      </c>
      <c r="E37" s="132">
        <f t="shared" si="8"/>
        <v>0</v>
      </c>
      <c r="F37" s="132">
        <f t="shared" si="8"/>
        <v>0</v>
      </c>
      <c r="G37" s="132">
        <f t="shared" si="8"/>
        <v>52</v>
      </c>
      <c r="H37" s="132">
        <f t="shared" si="8"/>
        <v>32</v>
      </c>
      <c r="I37" s="132">
        <f t="shared" si="8"/>
        <v>17</v>
      </c>
      <c r="J37" s="132">
        <f t="shared" si="8"/>
        <v>6</v>
      </c>
      <c r="K37" s="132">
        <f t="shared" si="0"/>
        <v>69</v>
      </c>
      <c r="L37" s="133">
        <f t="shared" si="1"/>
        <v>38</v>
      </c>
    </row>
    <row r="38" spans="1:12" ht="16.2" thickBot="1">
      <c r="A38" s="327" t="s">
        <v>50</v>
      </c>
      <c r="B38" s="328"/>
      <c r="C38" s="144">
        <f t="shared" ref="C38:J38" si="9">SUM(C34:C37)</f>
        <v>1612</v>
      </c>
      <c r="D38" s="144">
        <f t="shared" si="9"/>
        <v>864</v>
      </c>
      <c r="E38" s="144">
        <f t="shared" si="9"/>
        <v>241</v>
      </c>
      <c r="F38" s="144">
        <f t="shared" si="9"/>
        <v>45</v>
      </c>
      <c r="G38" s="144">
        <f t="shared" si="9"/>
        <v>412</v>
      </c>
      <c r="H38" s="144">
        <f t="shared" si="9"/>
        <v>220</v>
      </c>
      <c r="I38" s="144">
        <f t="shared" si="9"/>
        <v>320</v>
      </c>
      <c r="J38" s="144">
        <f t="shared" si="9"/>
        <v>87</v>
      </c>
      <c r="K38" s="144">
        <f t="shared" si="0"/>
        <v>2585</v>
      </c>
      <c r="L38" s="145">
        <f t="shared" si="1"/>
        <v>1216</v>
      </c>
    </row>
    <row r="39" spans="1:12">
      <c r="A39" s="50"/>
    </row>
    <row r="40" spans="1:12">
      <c r="A40" t="s">
        <v>51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0" zoomScaleNormal="100" zoomScaleSheetLayoutView="80" workbookViewId="0">
      <selection activeCell="E11" sqref="E11"/>
    </sheetView>
  </sheetViews>
  <sheetFormatPr defaultRowHeight="15.6"/>
  <cols>
    <col min="1" max="6" width="10.59765625" customWidth="1"/>
    <col min="7" max="7" width="11.5" customWidth="1"/>
  </cols>
  <sheetData>
    <row r="1" spans="1:7" ht="21">
      <c r="A1" s="316" t="s">
        <v>52</v>
      </c>
      <c r="B1" s="333"/>
      <c r="C1" s="333"/>
      <c r="D1" s="333"/>
      <c r="E1" s="333"/>
      <c r="F1" s="333"/>
      <c r="G1" s="333"/>
    </row>
    <row r="2" spans="1:7" ht="16.2" thickBot="1">
      <c r="A2" s="334" t="s">
        <v>30</v>
      </c>
      <c r="B2" s="334"/>
      <c r="C2" s="334"/>
      <c r="D2" s="334"/>
      <c r="E2" s="334"/>
      <c r="F2" s="334"/>
      <c r="G2" s="334"/>
    </row>
    <row r="3" spans="1:7" ht="16.2" thickBot="1">
      <c r="A3" s="81" t="s">
        <v>53</v>
      </c>
      <c r="B3" s="63">
        <v>2022</v>
      </c>
      <c r="C3" s="63">
        <v>2021</v>
      </c>
      <c r="D3" s="63">
        <v>2020</v>
      </c>
      <c r="E3" s="63">
        <v>2019</v>
      </c>
      <c r="F3" s="63">
        <v>2018</v>
      </c>
      <c r="G3" s="63">
        <v>2017</v>
      </c>
    </row>
    <row r="4" spans="1:7">
      <c r="A4" s="10">
        <v>1</v>
      </c>
      <c r="B4" s="48">
        <v>1231</v>
      </c>
      <c r="C4" s="48">
        <v>1037</v>
      </c>
      <c r="D4" s="48">
        <v>663</v>
      </c>
      <c r="E4" s="48">
        <v>358</v>
      </c>
      <c r="F4" s="48">
        <v>105</v>
      </c>
      <c r="G4" s="48">
        <v>121</v>
      </c>
    </row>
    <row r="5" spans="1:7">
      <c r="A5" s="39">
        <v>2</v>
      </c>
      <c r="B5" s="2">
        <v>622</v>
      </c>
      <c r="C5" s="2">
        <v>662</v>
      </c>
      <c r="D5" s="2">
        <v>440</v>
      </c>
      <c r="E5" s="2">
        <v>115</v>
      </c>
      <c r="F5" s="2">
        <v>49</v>
      </c>
      <c r="G5" s="2">
        <v>84</v>
      </c>
    </row>
    <row r="6" spans="1:7">
      <c r="A6" s="39" t="s">
        <v>37</v>
      </c>
      <c r="B6" s="2"/>
      <c r="C6" s="2"/>
      <c r="D6" s="2"/>
      <c r="E6" s="2"/>
      <c r="F6" s="2"/>
      <c r="G6" s="2"/>
    </row>
    <row r="7" spans="1:7">
      <c r="A7" s="39">
        <v>3</v>
      </c>
      <c r="B7" s="2"/>
      <c r="C7" s="2"/>
      <c r="D7" s="2"/>
      <c r="E7" s="2"/>
      <c r="F7" s="2"/>
      <c r="G7" s="2"/>
    </row>
    <row r="8" spans="1:7">
      <c r="A8" s="91" t="s">
        <v>32</v>
      </c>
      <c r="B8" s="37">
        <f t="shared" ref="B8:G8" si="0">SUM(B4:B7)</f>
        <v>1853</v>
      </c>
      <c r="C8" s="37">
        <f t="shared" si="0"/>
        <v>1699</v>
      </c>
      <c r="D8" s="37">
        <f t="shared" si="0"/>
        <v>1103</v>
      </c>
      <c r="E8" s="37">
        <f t="shared" si="0"/>
        <v>473</v>
      </c>
      <c r="F8" s="37">
        <f t="shared" si="0"/>
        <v>154</v>
      </c>
      <c r="G8" s="37">
        <f t="shared" si="0"/>
        <v>205</v>
      </c>
    </row>
    <row r="9" spans="1:7" ht="16.2" thickBot="1">
      <c r="A9" s="334" t="s">
        <v>31</v>
      </c>
      <c r="B9" s="334"/>
      <c r="C9" s="334"/>
      <c r="D9" s="334"/>
      <c r="E9" s="334"/>
      <c r="F9" s="334"/>
      <c r="G9" s="334"/>
    </row>
    <row r="10" spans="1:7" ht="16.2" thickBot="1">
      <c r="A10" s="81" t="s">
        <v>53</v>
      </c>
      <c r="B10" s="63">
        <v>2022</v>
      </c>
      <c r="C10" s="63">
        <v>2021</v>
      </c>
      <c r="D10" s="63">
        <v>2020</v>
      </c>
      <c r="E10" s="63">
        <v>2019</v>
      </c>
      <c r="F10" s="63">
        <v>2018</v>
      </c>
      <c r="G10" s="63">
        <v>2017</v>
      </c>
    </row>
    <row r="11" spans="1:7">
      <c r="A11" s="10">
        <v>1</v>
      </c>
      <c r="B11" s="48">
        <v>429</v>
      </c>
      <c r="C11" s="48">
        <v>352</v>
      </c>
      <c r="D11" s="48">
        <v>653</v>
      </c>
      <c r="E11" s="48">
        <v>936</v>
      </c>
      <c r="F11" s="48">
        <v>1153</v>
      </c>
      <c r="G11" s="48">
        <v>1126</v>
      </c>
    </row>
    <row r="12" spans="1:7">
      <c r="A12" s="39">
        <v>2</v>
      </c>
      <c r="B12" s="2">
        <v>234</v>
      </c>
      <c r="C12" s="2">
        <v>269</v>
      </c>
      <c r="D12" s="2">
        <v>430</v>
      </c>
      <c r="E12" s="2">
        <v>994</v>
      </c>
      <c r="F12" s="2">
        <v>698</v>
      </c>
      <c r="G12" s="2">
        <v>736</v>
      </c>
    </row>
    <row r="13" spans="1:7">
      <c r="A13" s="39" t="s">
        <v>37</v>
      </c>
      <c r="B13" s="2"/>
      <c r="C13" s="2"/>
      <c r="D13" s="2"/>
      <c r="E13" s="2"/>
      <c r="F13" s="2"/>
      <c r="G13" s="2"/>
    </row>
    <row r="14" spans="1:7">
      <c r="A14" s="39">
        <v>3</v>
      </c>
      <c r="B14" s="2">
        <v>69</v>
      </c>
      <c r="C14" s="2">
        <v>59</v>
      </c>
      <c r="D14" s="2">
        <v>42</v>
      </c>
      <c r="E14" s="2">
        <v>36</v>
      </c>
      <c r="F14" s="2"/>
      <c r="G14" s="2"/>
    </row>
    <row r="15" spans="1:7">
      <c r="A15" s="91" t="s">
        <v>32</v>
      </c>
      <c r="B15" s="37">
        <f t="shared" ref="B15:G15" si="1">SUM(B11:B14)</f>
        <v>732</v>
      </c>
      <c r="C15" s="37">
        <f t="shared" si="1"/>
        <v>680</v>
      </c>
      <c r="D15" s="37">
        <f t="shared" si="1"/>
        <v>1125</v>
      </c>
      <c r="E15" s="37">
        <f t="shared" si="1"/>
        <v>1966</v>
      </c>
      <c r="F15" s="37">
        <f t="shared" si="1"/>
        <v>1851</v>
      </c>
      <c r="G15" s="37">
        <f t="shared" si="1"/>
        <v>1862</v>
      </c>
    </row>
    <row r="16" spans="1:7" ht="16.2" thickBot="1">
      <c r="A16" s="335" t="s">
        <v>54</v>
      </c>
      <c r="B16" s="335"/>
      <c r="C16" s="335"/>
      <c r="D16" s="335"/>
      <c r="E16" s="335"/>
      <c r="F16" s="335"/>
      <c r="G16" s="335"/>
    </row>
    <row r="17" spans="1:7" ht="16.2" thickBot="1">
      <c r="A17" s="81" t="s">
        <v>55</v>
      </c>
      <c r="B17" s="63">
        <v>2022</v>
      </c>
      <c r="C17" s="63">
        <v>2021</v>
      </c>
      <c r="D17" s="63">
        <v>2020</v>
      </c>
      <c r="E17" s="63">
        <v>2019</v>
      </c>
      <c r="F17" s="63">
        <v>2018</v>
      </c>
      <c r="G17" s="63">
        <v>2017</v>
      </c>
    </row>
    <row r="18" spans="1:7">
      <c r="A18" s="102">
        <v>1</v>
      </c>
      <c r="B18" s="60">
        <f t="shared" ref="B18:G18" si="2">+B11+B4</f>
        <v>1660</v>
      </c>
      <c r="C18" s="60">
        <f t="shared" si="2"/>
        <v>1389</v>
      </c>
      <c r="D18" s="60">
        <f t="shared" si="2"/>
        <v>1316</v>
      </c>
      <c r="E18" s="60">
        <f t="shared" si="2"/>
        <v>1294</v>
      </c>
      <c r="F18" s="60">
        <f t="shared" si="2"/>
        <v>1258</v>
      </c>
      <c r="G18" s="60">
        <f t="shared" si="2"/>
        <v>1247</v>
      </c>
    </row>
    <row r="19" spans="1:7">
      <c r="A19" s="102">
        <v>2</v>
      </c>
      <c r="B19" s="60">
        <f t="shared" ref="B19:G19" si="3">+B12+B5</f>
        <v>856</v>
      </c>
      <c r="C19" s="60">
        <f t="shared" si="3"/>
        <v>931</v>
      </c>
      <c r="D19" s="60">
        <f t="shared" si="3"/>
        <v>870</v>
      </c>
      <c r="E19" s="60">
        <f t="shared" si="3"/>
        <v>1109</v>
      </c>
      <c r="F19" s="60">
        <f t="shared" si="3"/>
        <v>747</v>
      </c>
      <c r="G19" s="60">
        <f t="shared" si="3"/>
        <v>820</v>
      </c>
    </row>
    <row r="20" spans="1:7">
      <c r="A20" s="91" t="s">
        <v>37</v>
      </c>
      <c r="B20" s="60">
        <f t="shared" ref="B20:G20" si="4">+B13+B6</f>
        <v>0</v>
      </c>
      <c r="C20" s="60">
        <f t="shared" si="4"/>
        <v>0</v>
      </c>
      <c r="D20" s="60">
        <f t="shared" si="4"/>
        <v>0</v>
      </c>
      <c r="E20" s="60">
        <f t="shared" si="4"/>
        <v>0</v>
      </c>
      <c r="F20" s="60">
        <f t="shared" si="4"/>
        <v>0</v>
      </c>
      <c r="G20" s="60">
        <f t="shared" si="4"/>
        <v>0</v>
      </c>
    </row>
    <row r="21" spans="1:7">
      <c r="A21" s="91">
        <v>3</v>
      </c>
      <c r="B21" s="60">
        <f t="shared" ref="B21:G21" si="5">+B14+B7</f>
        <v>69</v>
      </c>
      <c r="C21" s="60">
        <f t="shared" si="5"/>
        <v>59</v>
      </c>
      <c r="D21" s="60">
        <f t="shared" si="5"/>
        <v>42</v>
      </c>
      <c r="E21" s="60">
        <f t="shared" si="5"/>
        <v>36</v>
      </c>
      <c r="F21" s="60">
        <f t="shared" si="5"/>
        <v>0</v>
      </c>
      <c r="G21" s="60">
        <f t="shared" si="5"/>
        <v>0</v>
      </c>
    </row>
    <row r="22" spans="1:7">
      <c r="A22" s="91" t="s">
        <v>32</v>
      </c>
      <c r="B22" s="37">
        <f t="shared" ref="B22:G22" si="6">SUM(B18:B21)</f>
        <v>2585</v>
      </c>
      <c r="C22" s="37">
        <f t="shared" si="6"/>
        <v>2379</v>
      </c>
      <c r="D22" s="37">
        <f t="shared" si="6"/>
        <v>2228</v>
      </c>
      <c r="E22" s="37">
        <f t="shared" si="6"/>
        <v>2439</v>
      </c>
      <c r="F22" s="37">
        <f t="shared" si="6"/>
        <v>2005</v>
      </c>
      <c r="G22" s="37">
        <f t="shared" si="6"/>
        <v>2067</v>
      </c>
    </row>
    <row r="24" spans="1:7">
      <c r="A24" t="s">
        <v>51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60" zoomScaleNormal="100" workbookViewId="0">
      <selection activeCell="A5" sqref="A5"/>
    </sheetView>
  </sheetViews>
  <sheetFormatPr defaultRowHeight="15.6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>
      <c r="A1" s="336" t="s">
        <v>267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3">
      <c r="A2" s="339" t="s">
        <v>28</v>
      </c>
      <c r="B2" s="337" t="s">
        <v>56</v>
      </c>
      <c r="C2" s="337" t="s">
        <v>30</v>
      </c>
      <c r="D2" s="337"/>
      <c r="E2" s="337"/>
      <c r="F2" s="337"/>
      <c r="G2" s="337" t="s">
        <v>31</v>
      </c>
      <c r="H2" s="337"/>
      <c r="I2" s="337"/>
      <c r="J2" s="337"/>
      <c r="K2" s="319" t="s">
        <v>32</v>
      </c>
      <c r="L2" s="338"/>
      <c r="M2" s="4"/>
    </row>
    <row r="3" spans="1:13" ht="47.4" thickBot="1">
      <c r="A3" s="340"/>
      <c r="B3" s="341"/>
      <c r="C3" s="127" t="s">
        <v>33</v>
      </c>
      <c r="D3" s="175" t="s">
        <v>34</v>
      </c>
      <c r="E3" s="127" t="s">
        <v>35</v>
      </c>
      <c r="F3" s="175" t="s">
        <v>34</v>
      </c>
      <c r="G3" s="127" t="s">
        <v>33</v>
      </c>
      <c r="H3" s="175" t="s">
        <v>34</v>
      </c>
      <c r="I3" s="127" t="s">
        <v>35</v>
      </c>
      <c r="J3" s="175" t="s">
        <v>34</v>
      </c>
      <c r="K3" s="127" t="s">
        <v>36</v>
      </c>
      <c r="L3" s="176" t="s">
        <v>34</v>
      </c>
      <c r="M3" s="4"/>
    </row>
    <row r="4" spans="1:13">
      <c r="A4" s="173" t="s">
        <v>302</v>
      </c>
      <c r="B4" s="10">
        <v>1</v>
      </c>
      <c r="C4" s="48">
        <v>230</v>
      </c>
      <c r="D4" s="48">
        <v>136</v>
      </c>
      <c r="E4" s="48">
        <v>7</v>
      </c>
      <c r="F4" s="48">
        <v>1</v>
      </c>
      <c r="G4" s="48">
        <v>24</v>
      </c>
      <c r="H4" s="48">
        <v>16</v>
      </c>
      <c r="I4" s="48"/>
      <c r="J4" s="48"/>
      <c r="K4" s="169">
        <f>+C4+E4+G4+I4</f>
        <v>261</v>
      </c>
      <c r="L4" s="174">
        <f>+D4+F4+H4+J4</f>
        <v>153</v>
      </c>
    </row>
    <row r="5" spans="1:13">
      <c r="A5" s="130"/>
      <c r="B5" s="39">
        <v>2</v>
      </c>
      <c r="C5" s="2">
        <v>221</v>
      </c>
      <c r="D5" s="2">
        <v>115</v>
      </c>
      <c r="E5" s="2">
        <v>83</v>
      </c>
      <c r="F5" s="2">
        <v>28</v>
      </c>
      <c r="G5" s="2">
        <v>5</v>
      </c>
      <c r="H5" s="2">
        <v>3</v>
      </c>
      <c r="I5" s="2">
        <v>4</v>
      </c>
      <c r="J5" s="2">
        <v>4</v>
      </c>
      <c r="K5" s="49">
        <f t="shared" ref="K5:K38" si="0">+C5+E5+G5+I5</f>
        <v>313</v>
      </c>
      <c r="L5" s="171">
        <f t="shared" ref="L5:L38" si="1">+D5+F5+H5+J5</f>
        <v>150</v>
      </c>
    </row>
    <row r="6" spans="1:13">
      <c r="A6" s="130"/>
      <c r="B6" s="39" t="s">
        <v>37</v>
      </c>
      <c r="C6" s="2"/>
      <c r="D6" s="2"/>
      <c r="E6" s="2"/>
      <c r="F6" s="2"/>
      <c r="G6" s="2"/>
      <c r="H6" s="2"/>
      <c r="I6" s="2"/>
      <c r="J6" s="2"/>
      <c r="K6" s="49">
        <f t="shared" si="0"/>
        <v>0</v>
      </c>
      <c r="L6" s="171">
        <f t="shared" si="1"/>
        <v>0</v>
      </c>
    </row>
    <row r="7" spans="1:13">
      <c r="A7" s="130"/>
      <c r="B7" s="39">
        <v>3</v>
      </c>
      <c r="C7" s="2"/>
      <c r="D7" s="2"/>
      <c r="E7" s="2"/>
      <c r="F7" s="2"/>
      <c r="G7" s="2">
        <v>4</v>
      </c>
      <c r="H7" s="2">
        <v>2</v>
      </c>
      <c r="I7" s="2">
        <v>3</v>
      </c>
      <c r="J7" s="2">
        <v>1</v>
      </c>
      <c r="K7" s="49">
        <f t="shared" si="0"/>
        <v>7</v>
      </c>
      <c r="L7" s="171">
        <f t="shared" si="1"/>
        <v>3</v>
      </c>
    </row>
    <row r="8" spans="1:13">
      <c r="A8" s="329" t="s">
        <v>57</v>
      </c>
      <c r="B8" s="330"/>
      <c r="C8" s="37">
        <f>SUM(C4:C7)</f>
        <v>451</v>
      </c>
      <c r="D8" s="37">
        <f>SUM(D4:D7)</f>
        <v>251</v>
      </c>
      <c r="E8" s="37">
        <f>SUM(E4:E7)</f>
        <v>90</v>
      </c>
      <c r="F8" s="37">
        <f>SUM(F4:F7)</f>
        <v>29</v>
      </c>
      <c r="G8" s="37">
        <f>SUM(G4:G7)</f>
        <v>33</v>
      </c>
      <c r="H8" s="37">
        <f t="shared" ref="H8:J8" si="2">SUM(H4:H7)</f>
        <v>21</v>
      </c>
      <c r="I8" s="37">
        <f t="shared" si="2"/>
        <v>7</v>
      </c>
      <c r="J8" s="37">
        <f t="shared" si="2"/>
        <v>5</v>
      </c>
      <c r="K8" s="49">
        <f>+C8+E8+G8+I8</f>
        <v>581</v>
      </c>
      <c r="L8" s="171">
        <f t="shared" ref="L8" si="3">+D8+F8+H8+J8</f>
        <v>306</v>
      </c>
    </row>
    <row r="9" spans="1:13">
      <c r="A9" s="172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49">
        <f t="shared" si="0"/>
        <v>0</v>
      </c>
      <c r="L9" s="171">
        <f t="shared" si="1"/>
        <v>0</v>
      </c>
    </row>
    <row r="10" spans="1:13">
      <c r="A10" s="130"/>
      <c r="B10" s="39">
        <v>2</v>
      </c>
      <c r="C10" s="2"/>
      <c r="D10" s="2"/>
      <c r="E10" s="2"/>
      <c r="F10" s="2"/>
      <c r="G10" s="2"/>
      <c r="H10" s="2"/>
      <c r="I10" s="2"/>
      <c r="J10" s="2"/>
      <c r="K10" s="49">
        <f t="shared" si="0"/>
        <v>0</v>
      </c>
      <c r="L10" s="171">
        <f t="shared" si="1"/>
        <v>0</v>
      </c>
    </row>
    <row r="11" spans="1:13">
      <c r="A11" s="130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49">
        <f t="shared" si="0"/>
        <v>0</v>
      </c>
      <c r="L11" s="171">
        <f t="shared" si="1"/>
        <v>0</v>
      </c>
    </row>
    <row r="12" spans="1:13">
      <c r="A12" s="130"/>
      <c r="B12" s="39">
        <v>3</v>
      </c>
      <c r="C12" s="2"/>
      <c r="D12" s="2"/>
      <c r="E12" s="2"/>
      <c r="F12" s="2"/>
      <c r="G12" s="2"/>
      <c r="H12" s="2"/>
      <c r="I12" s="2"/>
      <c r="J12" s="2"/>
      <c r="K12" s="49">
        <f t="shared" si="0"/>
        <v>0</v>
      </c>
      <c r="L12" s="171">
        <f t="shared" si="1"/>
        <v>0</v>
      </c>
    </row>
    <row r="13" spans="1:13">
      <c r="A13" s="329" t="s">
        <v>58</v>
      </c>
      <c r="B13" s="330"/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 t="shared" ref="G13:J13" si="4">SUM(G9:G12)</f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49">
        <f t="shared" si="0"/>
        <v>0</v>
      </c>
      <c r="L13" s="171">
        <f t="shared" si="1"/>
        <v>0</v>
      </c>
    </row>
    <row r="14" spans="1:13">
      <c r="A14" s="172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49">
        <f t="shared" si="0"/>
        <v>0</v>
      </c>
      <c r="L14" s="171">
        <f t="shared" si="1"/>
        <v>0</v>
      </c>
    </row>
    <row r="15" spans="1:13">
      <c r="A15" s="130"/>
      <c r="B15" s="39">
        <v>2</v>
      </c>
      <c r="C15" s="2"/>
      <c r="D15" s="2"/>
      <c r="E15" s="2"/>
      <c r="F15" s="2"/>
      <c r="G15" s="2"/>
      <c r="H15" s="2"/>
      <c r="I15" s="2"/>
      <c r="J15" s="2"/>
      <c r="K15" s="49">
        <f t="shared" si="0"/>
        <v>0</v>
      </c>
      <c r="L15" s="171">
        <f t="shared" si="1"/>
        <v>0</v>
      </c>
    </row>
    <row r="16" spans="1:13">
      <c r="A16" s="130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49">
        <f t="shared" si="0"/>
        <v>0</v>
      </c>
      <c r="L16" s="171">
        <f t="shared" si="1"/>
        <v>0</v>
      </c>
    </row>
    <row r="17" spans="1:12">
      <c r="A17" s="130"/>
      <c r="B17" s="39">
        <v>3</v>
      </c>
      <c r="C17" s="2"/>
      <c r="D17" s="2"/>
      <c r="E17" s="2"/>
      <c r="F17" s="2"/>
      <c r="G17" s="2"/>
      <c r="H17" s="2"/>
      <c r="I17" s="2"/>
      <c r="J17" s="2"/>
      <c r="K17" s="49">
        <f t="shared" si="0"/>
        <v>0</v>
      </c>
      <c r="L17" s="171">
        <f t="shared" si="1"/>
        <v>0</v>
      </c>
    </row>
    <row r="18" spans="1:12">
      <c r="A18" s="329" t="s">
        <v>59</v>
      </c>
      <c r="B18" s="330"/>
      <c r="C18" s="37">
        <f>SUM(C14:C17)</f>
        <v>0</v>
      </c>
      <c r="D18" s="37">
        <f>SUM(D14:D17)</f>
        <v>0</v>
      </c>
      <c r="E18" s="37">
        <f>SUM(E14:E17)</f>
        <v>0</v>
      </c>
      <c r="F18" s="37">
        <f>SUM(F14:F17)</f>
        <v>0</v>
      </c>
      <c r="G18" s="37">
        <f t="shared" ref="G18:I18" si="5">SUM(G14:G17)</f>
        <v>0</v>
      </c>
      <c r="H18" s="37">
        <f t="shared" si="5"/>
        <v>0</v>
      </c>
      <c r="I18" s="37">
        <f t="shared" si="5"/>
        <v>0</v>
      </c>
      <c r="J18" s="37">
        <f>SUM(J14:J17)</f>
        <v>0</v>
      </c>
      <c r="K18" s="49">
        <f t="shared" si="0"/>
        <v>0</v>
      </c>
      <c r="L18" s="171">
        <f t="shared" si="1"/>
        <v>0</v>
      </c>
    </row>
    <row r="19" spans="1:12">
      <c r="A19" s="172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49">
        <f t="shared" si="0"/>
        <v>0</v>
      </c>
      <c r="L19" s="171">
        <f t="shared" si="1"/>
        <v>0</v>
      </c>
    </row>
    <row r="20" spans="1:12">
      <c r="A20" s="130"/>
      <c r="B20" s="39">
        <v>2</v>
      </c>
      <c r="C20" s="2"/>
      <c r="D20" s="2"/>
      <c r="E20" s="2"/>
      <c r="F20" s="2"/>
      <c r="G20" s="2"/>
      <c r="H20" s="2"/>
      <c r="I20" s="2"/>
      <c r="J20" s="2"/>
      <c r="K20" s="49">
        <f t="shared" si="0"/>
        <v>0</v>
      </c>
      <c r="L20" s="171">
        <f t="shared" si="1"/>
        <v>0</v>
      </c>
    </row>
    <row r="21" spans="1:12">
      <c r="A21" s="130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49">
        <f t="shared" si="0"/>
        <v>0</v>
      </c>
      <c r="L21" s="171">
        <f t="shared" si="1"/>
        <v>0</v>
      </c>
    </row>
    <row r="22" spans="1:12">
      <c r="A22" s="130"/>
      <c r="B22" s="39">
        <v>3</v>
      </c>
      <c r="C22" s="2"/>
      <c r="D22" s="2"/>
      <c r="E22" s="2"/>
      <c r="F22" s="2"/>
      <c r="G22" s="2"/>
      <c r="H22" s="2"/>
      <c r="I22" s="2"/>
      <c r="J22" s="2"/>
      <c r="K22" s="49">
        <f t="shared" si="0"/>
        <v>0</v>
      </c>
      <c r="L22" s="171">
        <f t="shared" si="1"/>
        <v>0</v>
      </c>
    </row>
    <row r="23" spans="1:12">
      <c r="A23" s="329" t="s">
        <v>60</v>
      </c>
      <c r="B23" s="330"/>
      <c r="C23" s="37">
        <f>SUM(C19:C22)</f>
        <v>0</v>
      </c>
      <c r="D23" s="37">
        <f>SUM(D19:D22)</f>
        <v>0</v>
      </c>
      <c r="E23" s="37">
        <f>SUM(E19:E22)</f>
        <v>0</v>
      </c>
      <c r="F23" s="37">
        <f>SUM(F19:F22)</f>
        <v>0</v>
      </c>
      <c r="G23" s="37">
        <f t="shared" ref="G23:J23" si="6">SUM(G19:G22)</f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49">
        <f t="shared" si="0"/>
        <v>0</v>
      </c>
      <c r="L23" s="171">
        <f t="shared" si="1"/>
        <v>0</v>
      </c>
    </row>
    <row r="24" spans="1:12">
      <c r="A24" s="172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49">
        <f t="shared" si="0"/>
        <v>0</v>
      </c>
      <c r="L24" s="171">
        <f t="shared" si="1"/>
        <v>0</v>
      </c>
    </row>
    <row r="25" spans="1:12">
      <c r="A25" s="130"/>
      <c r="B25" s="39">
        <v>2</v>
      </c>
      <c r="C25" s="2"/>
      <c r="D25" s="2"/>
      <c r="E25" s="2"/>
      <c r="F25" s="2"/>
      <c r="G25" s="2"/>
      <c r="H25" s="2"/>
      <c r="I25" s="2"/>
      <c r="J25" s="2"/>
      <c r="K25" s="49">
        <f t="shared" si="0"/>
        <v>0</v>
      </c>
      <c r="L25" s="171">
        <f t="shared" si="1"/>
        <v>0</v>
      </c>
    </row>
    <row r="26" spans="1:12">
      <c r="A26" s="130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49">
        <f t="shared" si="0"/>
        <v>0</v>
      </c>
      <c r="L26" s="171">
        <f t="shared" si="1"/>
        <v>0</v>
      </c>
    </row>
    <row r="27" spans="1:12">
      <c r="A27" s="130"/>
      <c r="B27" s="39">
        <v>3</v>
      </c>
      <c r="C27" s="2"/>
      <c r="D27" s="2"/>
      <c r="E27" s="2"/>
      <c r="F27" s="2"/>
      <c r="G27" s="2"/>
      <c r="H27" s="2"/>
      <c r="I27" s="2"/>
      <c r="J27" s="2"/>
      <c r="K27" s="49">
        <f t="shared" si="0"/>
        <v>0</v>
      </c>
      <c r="L27" s="171">
        <f t="shared" si="1"/>
        <v>0</v>
      </c>
    </row>
    <row r="28" spans="1:12">
      <c r="A28" s="329" t="s">
        <v>61</v>
      </c>
      <c r="B28" s="330"/>
      <c r="C28" s="37">
        <f>SUM(C24:C27)</f>
        <v>0</v>
      </c>
      <c r="D28" s="37">
        <f>SUM(D24:D27)</f>
        <v>0</v>
      </c>
      <c r="E28" s="37">
        <f>SUM(E24:E27)</f>
        <v>0</v>
      </c>
      <c r="F28" s="37">
        <f>SUM(F24:F27)</f>
        <v>0</v>
      </c>
      <c r="G28" s="37">
        <f t="shared" ref="G28:J28" si="7">SUM(G24:G27)</f>
        <v>0</v>
      </c>
      <c r="H28" s="37">
        <f t="shared" si="7"/>
        <v>0</v>
      </c>
      <c r="I28" s="37">
        <f t="shared" si="7"/>
        <v>0</v>
      </c>
      <c r="J28" s="37">
        <f t="shared" si="7"/>
        <v>0</v>
      </c>
      <c r="K28" s="49">
        <f t="shared" si="0"/>
        <v>0</v>
      </c>
      <c r="L28" s="171">
        <f t="shared" si="1"/>
        <v>0</v>
      </c>
    </row>
    <row r="29" spans="1:12">
      <c r="A29" s="172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49">
        <f t="shared" si="0"/>
        <v>0</v>
      </c>
      <c r="L29" s="171">
        <f t="shared" si="1"/>
        <v>0</v>
      </c>
    </row>
    <row r="30" spans="1:12">
      <c r="A30" s="170"/>
      <c r="B30" s="39">
        <v>2</v>
      </c>
      <c r="C30" s="2"/>
      <c r="D30" s="2"/>
      <c r="E30" s="2"/>
      <c r="F30" s="2"/>
      <c r="G30" s="2"/>
      <c r="H30" s="2"/>
      <c r="I30" s="2"/>
      <c r="J30" s="2"/>
      <c r="K30" s="49">
        <f t="shared" si="0"/>
        <v>0</v>
      </c>
      <c r="L30" s="171">
        <f t="shared" si="1"/>
        <v>0</v>
      </c>
    </row>
    <row r="31" spans="1:12">
      <c r="A31" s="170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49">
        <f t="shared" si="0"/>
        <v>0</v>
      </c>
      <c r="L31" s="171">
        <f t="shared" si="1"/>
        <v>0</v>
      </c>
    </row>
    <row r="32" spans="1:12">
      <c r="A32" s="170"/>
      <c r="B32" s="39">
        <v>3</v>
      </c>
      <c r="C32" s="2"/>
      <c r="D32" s="2"/>
      <c r="E32" s="2"/>
      <c r="F32" s="2"/>
      <c r="G32" s="2"/>
      <c r="H32" s="2"/>
      <c r="I32" s="2"/>
      <c r="J32" s="2"/>
      <c r="K32" s="49">
        <f t="shared" si="0"/>
        <v>0</v>
      </c>
      <c r="L32" s="171">
        <f t="shared" si="1"/>
        <v>0</v>
      </c>
    </row>
    <row r="33" spans="1:12" ht="16.2" thickBot="1">
      <c r="A33" s="331" t="s">
        <v>62</v>
      </c>
      <c r="B33" s="332"/>
      <c r="C33" s="99">
        <f t="shared" ref="C33:J33" si="8">SUM(C29:C32)</f>
        <v>0</v>
      </c>
      <c r="D33" s="99">
        <f t="shared" si="8"/>
        <v>0</v>
      </c>
      <c r="E33" s="99">
        <f t="shared" si="8"/>
        <v>0</v>
      </c>
      <c r="F33" s="99">
        <f t="shared" si="8"/>
        <v>0</v>
      </c>
      <c r="G33" s="99">
        <f t="shared" si="8"/>
        <v>0</v>
      </c>
      <c r="H33" s="99">
        <f t="shared" si="8"/>
        <v>0</v>
      </c>
      <c r="I33" s="99">
        <f t="shared" si="8"/>
        <v>0</v>
      </c>
      <c r="J33" s="99">
        <f t="shared" si="8"/>
        <v>0</v>
      </c>
      <c r="K33" s="97">
        <f t="shared" si="0"/>
        <v>0</v>
      </c>
      <c r="L33" s="177">
        <f t="shared" si="1"/>
        <v>0</v>
      </c>
    </row>
    <row r="34" spans="1:12">
      <c r="A34" s="242" t="s">
        <v>63</v>
      </c>
      <c r="B34" s="178">
        <v>1</v>
      </c>
      <c r="C34" s="148">
        <f>+C4+C9+C14+C19+C24+C29</f>
        <v>230</v>
      </c>
      <c r="D34" s="148">
        <f t="shared" ref="C34:F38" si="9">+D4+D9+D14+D19+D24+D29</f>
        <v>136</v>
      </c>
      <c r="E34" s="148">
        <f t="shared" si="9"/>
        <v>7</v>
      </c>
      <c r="F34" s="148">
        <f t="shared" si="9"/>
        <v>1</v>
      </c>
      <c r="G34" s="148">
        <f t="shared" ref="G34:I34" si="10">+G4+G9+G14+G19+G24+G29</f>
        <v>24</v>
      </c>
      <c r="H34" s="148">
        <f t="shared" si="10"/>
        <v>16</v>
      </c>
      <c r="I34" s="148">
        <f t="shared" si="10"/>
        <v>0</v>
      </c>
      <c r="J34" s="148">
        <f>+J4+J9+J14+J19+J24+J29</f>
        <v>0</v>
      </c>
      <c r="K34" s="179">
        <f>+C34+E34+G34+I34</f>
        <v>261</v>
      </c>
      <c r="L34" s="149">
        <f t="shared" si="1"/>
        <v>153</v>
      </c>
    </row>
    <row r="35" spans="1:12">
      <c r="A35" s="243"/>
      <c r="B35" s="91">
        <v>2</v>
      </c>
      <c r="C35" s="37">
        <f t="shared" si="9"/>
        <v>221</v>
      </c>
      <c r="D35" s="37">
        <f t="shared" si="9"/>
        <v>115</v>
      </c>
      <c r="E35" s="37">
        <f t="shared" si="9"/>
        <v>83</v>
      </c>
      <c r="F35" s="37">
        <f t="shared" si="9"/>
        <v>28</v>
      </c>
      <c r="G35" s="37">
        <f t="shared" ref="G35:J35" si="11">+G5+G10+G15+G20+G25+G30</f>
        <v>5</v>
      </c>
      <c r="H35" s="37">
        <f t="shared" si="11"/>
        <v>3</v>
      </c>
      <c r="I35" s="37">
        <f t="shared" si="11"/>
        <v>4</v>
      </c>
      <c r="J35" s="37">
        <f t="shared" si="11"/>
        <v>4</v>
      </c>
      <c r="K35" s="49">
        <f t="shared" si="0"/>
        <v>313</v>
      </c>
      <c r="L35" s="171">
        <f t="shared" si="1"/>
        <v>150</v>
      </c>
    </row>
    <row r="36" spans="1:12">
      <c r="A36" s="243"/>
      <c r="B36" s="91" t="s">
        <v>37</v>
      </c>
      <c r="C36" s="37">
        <f t="shared" si="9"/>
        <v>0</v>
      </c>
      <c r="D36" s="37">
        <f t="shared" si="9"/>
        <v>0</v>
      </c>
      <c r="E36" s="37">
        <f t="shared" si="9"/>
        <v>0</v>
      </c>
      <c r="F36" s="37">
        <f t="shared" si="9"/>
        <v>0</v>
      </c>
      <c r="G36" s="37">
        <f t="shared" ref="G36:J36" si="12">+G6+G11+G16+G21+G26+G31</f>
        <v>0</v>
      </c>
      <c r="H36" s="37">
        <f t="shared" si="12"/>
        <v>0</v>
      </c>
      <c r="I36" s="37">
        <f t="shared" si="12"/>
        <v>0</v>
      </c>
      <c r="J36" s="37">
        <f t="shared" si="12"/>
        <v>0</v>
      </c>
      <c r="K36" s="49">
        <f t="shared" si="0"/>
        <v>0</v>
      </c>
      <c r="L36" s="171">
        <f t="shared" si="1"/>
        <v>0</v>
      </c>
    </row>
    <row r="37" spans="1:12" ht="16.2" thickBot="1">
      <c r="A37" s="180"/>
      <c r="B37" s="98">
        <v>3</v>
      </c>
      <c r="C37" s="99">
        <f t="shared" si="9"/>
        <v>0</v>
      </c>
      <c r="D37" s="99">
        <f t="shared" si="9"/>
        <v>0</v>
      </c>
      <c r="E37" s="99">
        <f t="shared" si="9"/>
        <v>0</v>
      </c>
      <c r="F37" s="99">
        <f>+F7+F12+F17+F22+F27+F32</f>
        <v>0</v>
      </c>
      <c r="G37" s="99">
        <f t="shared" ref="G37:I37" si="13">+G7+G12+G17+G22+G27+G32</f>
        <v>4</v>
      </c>
      <c r="H37" s="99">
        <f t="shared" si="13"/>
        <v>2</v>
      </c>
      <c r="I37" s="99">
        <f t="shared" si="13"/>
        <v>3</v>
      </c>
      <c r="J37" s="99">
        <f>+J7+J12+J17+J22+J27+J32</f>
        <v>1</v>
      </c>
      <c r="K37" s="97">
        <f t="shared" si="0"/>
        <v>7</v>
      </c>
      <c r="L37" s="177">
        <f t="shared" si="1"/>
        <v>3</v>
      </c>
    </row>
    <row r="38" spans="1:12" ht="16.2" thickBot="1">
      <c r="A38" s="327" t="s">
        <v>64</v>
      </c>
      <c r="B38" s="328"/>
      <c r="C38" s="144">
        <f t="shared" si="9"/>
        <v>451</v>
      </c>
      <c r="D38" s="144">
        <f t="shared" si="9"/>
        <v>251</v>
      </c>
      <c r="E38" s="144">
        <f t="shared" si="9"/>
        <v>90</v>
      </c>
      <c r="F38" s="144">
        <f t="shared" si="9"/>
        <v>29</v>
      </c>
      <c r="G38" s="144">
        <f t="shared" ref="G38:J38" si="14">+G8+G13+G18+G23+G28+G33</f>
        <v>33</v>
      </c>
      <c r="H38" s="144">
        <f t="shared" si="14"/>
        <v>21</v>
      </c>
      <c r="I38" s="144">
        <f t="shared" si="14"/>
        <v>7</v>
      </c>
      <c r="J38" s="144">
        <f t="shared" si="14"/>
        <v>5</v>
      </c>
      <c r="K38" s="181">
        <f t="shared" si="0"/>
        <v>581</v>
      </c>
      <c r="L38" s="145">
        <f t="shared" si="1"/>
        <v>306</v>
      </c>
    </row>
    <row r="39" spans="1:12">
      <c r="A39" s="12"/>
    </row>
    <row r="40" spans="1:12">
      <c r="A40" t="s">
        <v>51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zoomScale="60" zoomScaleNormal="100" workbookViewId="0">
      <selection activeCell="A13" sqref="A13"/>
    </sheetView>
  </sheetViews>
  <sheetFormatPr defaultRowHeight="15.6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0" ht="46.5" customHeight="1">
      <c r="A1" s="345" t="s">
        <v>268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0" ht="16.2" thickBot="1">
      <c r="A2" s="342" t="s">
        <v>30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30.6" thickBot="1">
      <c r="A3" s="51" t="s">
        <v>65</v>
      </c>
      <c r="B3" s="57" t="s">
        <v>66</v>
      </c>
      <c r="C3" s="57" t="s">
        <v>67</v>
      </c>
      <c r="D3" s="58" t="s">
        <v>68</v>
      </c>
      <c r="E3" s="58" t="s">
        <v>69</v>
      </c>
      <c r="F3" s="58" t="s">
        <v>70</v>
      </c>
      <c r="G3" s="57" t="s">
        <v>71</v>
      </c>
      <c r="H3" s="57" t="s">
        <v>72</v>
      </c>
      <c r="I3" s="57" t="s">
        <v>73</v>
      </c>
      <c r="J3" s="59" t="s">
        <v>74</v>
      </c>
    </row>
    <row r="4" spans="1:10">
      <c r="A4" s="24" t="s">
        <v>295</v>
      </c>
      <c r="B4" s="56">
        <v>500</v>
      </c>
      <c r="C4" s="56">
        <v>400</v>
      </c>
      <c r="D4" s="56"/>
      <c r="E4" s="56">
        <v>400</v>
      </c>
      <c r="F4" s="56">
        <v>331</v>
      </c>
      <c r="G4" s="93">
        <f>IFERROR(C4/B4,0)</f>
        <v>0.8</v>
      </c>
      <c r="H4" s="93">
        <f>IFERROR(E4/D4,0)</f>
        <v>0</v>
      </c>
      <c r="I4" s="93">
        <f>IFERROR(F4/E4,0)</f>
        <v>0.82750000000000001</v>
      </c>
      <c r="J4" s="93">
        <f>IFERROR(F4/B4,0)</f>
        <v>0.66200000000000003</v>
      </c>
    </row>
    <row r="5" spans="1:10">
      <c r="A5" s="21" t="s">
        <v>296</v>
      </c>
      <c r="B5" s="22">
        <v>500</v>
      </c>
      <c r="C5" s="22">
        <v>158</v>
      </c>
      <c r="D5" s="22"/>
      <c r="E5" s="22">
        <v>158</v>
      </c>
      <c r="F5" s="22">
        <v>131</v>
      </c>
      <c r="G5" s="94">
        <f>IFERROR(C5/B5,0)</f>
        <v>0.316</v>
      </c>
      <c r="H5" s="94">
        <f t="shared" ref="H5:H27" si="0">IFERROR(E5/D5,0)</f>
        <v>0</v>
      </c>
      <c r="I5" s="94">
        <f t="shared" ref="I5:I27" si="1">IFERROR(F5/E5,0)</f>
        <v>0.82911392405063289</v>
      </c>
      <c r="J5" s="94">
        <f t="shared" ref="J5:J27" si="2">IFERROR(F5/B5,0)</f>
        <v>0.26200000000000001</v>
      </c>
    </row>
    <row r="6" spans="1:10">
      <c r="A6" s="21"/>
      <c r="B6" s="22"/>
      <c r="C6" s="22"/>
      <c r="D6" s="22"/>
      <c r="E6" s="22"/>
      <c r="F6" s="22"/>
      <c r="G6" s="94">
        <f t="shared" ref="G6:G31" si="3">IFERROR(C6/B6,0)</f>
        <v>0</v>
      </c>
      <c r="H6" s="94">
        <f t="shared" si="0"/>
        <v>0</v>
      </c>
      <c r="I6" s="94">
        <f t="shared" si="1"/>
        <v>0</v>
      </c>
      <c r="J6" s="94">
        <f t="shared" si="2"/>
        <v>0</v>
      </c>
    </row>
    <row r="7" spans="1:10">
      <c r="A7" s="21"/>
      <c r="B7" s="22"/>
      <c r="C7" s="22"/>
      <c r="D7" s="22"/>
      <c r="E7" s="22"/>
      <c r="F7" s="22"/>
      <c r="G7" s="94">
        <f t="shared" si="3"/>
        <v>0</v>
      </c>
      <c r="H7" s="94">
        <f t="shared" si="0"/>
        <v>0</v>
      </c>
      <c r="I7" s="94">
        <f t="shared" si="1"/>
        <v>0</v>
      </c>
      <c r="J7" s="94">
        <f t="shared" si="2"/>
        <v>0</v>
      </c>
    </row>
    <row r="8" spans="1:10">
      <c r="A8" s="21"/>
      <c r="B8" s="22"/>
      <c r="C8" s="22"/>
      <c r="D8" s="22"/>
      <c r="E8" s="22"/>
      <c r="F8" s="22"/>
      <c r="G8" s="94">
        <f t="shared" si="3"/>
        <v>0</v>
      </c>
      <c r="H8" s="94">
        <f t="shared" si="0"/>
        <v>0</v>
      </c>
      <c r="I8" s="94">
        <f t="shared" si="1"/>
        <v>0</v>
      </c>
      <c r="J8" s="94">
        <f t="shared" si="2"/>
        <v>0</v>
      </c>
    </row>
    <row r="9" spans="1:10">
      <c r="A9" s="21"/>
      <c r="B9" s="22"/>
      <c r="C9" s="22"/>
      <c r="D9" s="22"/>
      <c r="E9" s="22"/>
      <c r="F9" s="22"/>
      <c r="G9" s="94">
        <f t="shared" si="3"/>
        <v>0</v>
      </c>
      <c r="H9" s="94">
        <f t="shared" si="0"/>
        <v>0</v>
      </c>
      <c r="I9" s="94">
        <f t="shared" si="1"/>
        <v>0</v>
      </c>
      <c r="J9" s="94">
        <f t="shared" si="2"/>
        <v>0</v>
      </c>
    </row>
    <row r="10" spans="1:10">
      <c r="A10" s="21"/>
      <c r="B10" s="22"/>
      <c r="C10" s="22"/>
      <c r="D10" s="22"/>
      <c r="E10" s="22"/>
      <c r="F10" s="22"/>
      <c r="G10" s="94">
        <f t="shared" si="3"/>
        <v>0</v>
      </c>
      <c r="H10" s="94">
        <f t="shared" si="0"/>
        <v>0</v>
      </c>
      <c r="I10" s="94">
        <f t="shared" si="1"/>
        <v>0</v>
      </c>
      <c r="J10" s="94">
        <f t="shared" si="2"/>
        <v>0</v>
      </c>
    </row>
    <row r="11" spans="1:10">
      <c r="A11" s="21"/>
      <c r="B11" s="22"/>
      <c r="C11" s="22"/>
      <c r="D11" s="22"/>
      <c r="E11" s="22"/>
      <c r="F11" s="22"/>
      <c r="G11" s="94">
        <f t="shared" si="3"/>
        <v>0</v>
      </c>
      <c r="H11" s="94">
        <f t="shared" si="0"/>
        <v>0</v>
      </c>
      <c r="I11" s="94">
        <f t="shared" si="1"/>
        <v>0</v>
      </c>
      <c r="J11" s="94">
        <f t="shared" si="2"/>
        <v>0</v>
      </c>
    </row>
    <row r="12" spans="1:10">
      <c r="A12" s="21"/>
      <c r="B12" s="23"/>
      <c r="C12" s="23"/>
      <c r="D12" s="23"/>
      <c r="E12" s="23"/>
      <c r="F12" s="23"/>
      <c r="G12" s="94">
        <f t="shared" si="3"/>
        <v>0</v>
      </c>
      <c r="H12" s="94">
        <f t="shared" si="0"/>
        <v>0</v>
      </c>
      <c r="I12" s="94">
        <f t="shared" si="1"/>
        <v>0</v>
      </c>
      <c r="J12" s="94">
        <f t="shared" si="2"/>
        <v>0</v>
      </c>
    </row>
    <row r="13" spans="1:10">
      <c r="A13" s="21"/>
      <c r="B13" s="24"/>
      <c r="C13" s="24"/>
      <c r="D13" s="23"/>
      <c r="E13" s="23"/>
      <c r="F13" s="23"/>
      <c r="G13" s="94">
        <f t="shared" si="3"/>
        <v>0</v>
      </c>
      <c r="H13" s="94">
        <f t="shared" si="0"/>
        <v>0</v>
      </c>
      <c r="I13" s="94">
        <f t="shared" si="1"/>
        <v>0</v>
      </c>
      <c r="J13" s="94">
        <f t="shared" si="2"/>
        <v>0</v>
      </c>
    </row>
    <row r="14" spans="1:10">
      <c r="A14" s="21"/>
      <c r="B14" s="22"/>
      <c r="C14" s="22"/>
      <c r="D14" s="22"/>
      <c r="E14" s="22"/>
      <c r="F14" s="22"/>
      <c r="G14" s="94">
        <f t="shared" si="3"/>
        <v>0</v>
      </c>
      <c r="H14" s="94">
        <f t="shared" si="0"/>
        <v>0</v>
      </c>
      <c r="I14" s="94">
        <f t="shared" si="1"/>
        <v>0</v>
      </c>
      <c r="J14" s="94">
        <f t="shared" si="2"/>
        <v>0</v>
      </c>
    </row>
    <row r="15" spans="1:10">
      <c r="A15" s="21"/>
      <c r="B15" s="22"/>
      <c r="C15" s="22"/>
      <c r="D15" s="22"/>
      <c r="E15" s="22"/>
      <c r="F15" s="22"/>
      <c r="G15" s="94">
        <f t="shared" si="3"/>
        <v>0</v>
      </c>
      <c r="H15" s="94">
        <f t="shared" si="0"/>
        <v>0</v>
      </c>
      <c r="I15" s="94">
        <f t="shared" si="1"/>
        <v>0</v>
      </c>
      <c r="J15" s="94">
        <f t="shared" si="2"/>
        <v>0</v>
      </c>
    </row>
    <row r="16" spans="1:10">
      <c r="A16" s="21"/>
      <c r="B16" s="22"/>
      <c r="C16" s="22"/>
      <c r="D16" s="22"/>
      <c r="E16" s="22"/>
      <c r="F16" s="22"/>
      <c r="G16" s="94">
        <f t="shared" si="3"/>
        <v>0</v>
      </c>
      <c r="H16" s="94">
        <f t="shared" si="0"/>
        <v>0</v>
      </c>
      <c r="I16" s="94">
        <f t="shared" si="1"/>
        <v>0</v>
      </c>
      <c r="J16" s="94">
        <f t="shared" si="2"/>
        <v>0</v>
      </c>
    </row>
    <row r="17" spans="1:10">
      <c r="A17" s="21"/>
      <c r="B17" s="22"/>
      <c r="C17" s="22"/>
      <c r="D17" s="22"/>
      <c r="E17" s="22"/>
      <c r="F17" s="22"/>
      <c r="G17" s="94">
        <f t="shared" si="3"/>
        <v>0</v>
      </c>
      <c r="H17" s="94">
        <f t="shared" si="0"/>
        <v>0</v>
      </c>
      <c r="I17" s="94">
        <f t="shared" si="1"/>
        <v>0</v>
      </c>
      <c r="J17" s="94">
        <f t="shared" si="2"/>
        <v>0</v>
      </c>
    </row>
    <row r="18" spans="1:10">
      <c r="A18" s="21"/>
      <c r="B18" s="22"/>
      <c r="C18" s="22"/>
      <c r="D18" s="22"/>
      <c r="E18" s="22"/>
      <c r="F18" s="22"/>
      <c r="G18" s="94">
        <f t="shared" si="3"/>
        <v>0</v>
      </c>
      <c r="H18" s="94">
        <f t="shared" si="0"/>
        <v>0</v>
      </c>
      <c r="I18" s="94">
        <f t="shared" si="1"/>
        <v>0</v>
      </c>
      <c r="J18" s="94">
        <f t="shared" si="2"/>
        <v>0</v>
      </c>
    </row>
    <row r="19" spans="1:10">
      <c r="A19" s="21"/>
      <c r="B19" s="22"/>
      <c r="C19" s="22"/>
      <c r="D19" s="22"/>
      <c r="E19" s="22"/>
      <c r="F19" s="22"/>
      <c r="G19" s="94">
        <f t="shared" si="3"/>
        <v>0</v>
      </c>
      <c r="H19" s="94">
        <f t="shared" si="0"/>
        <v>0</v>
      </c>
      <c r="I19" s="94">
        <f t="shared" si="1"/>
        <v>0</v>
      </c>
      <c r="J19" s="94">
        <f t="shared" si="2"/>
        <v>0</v>
      </c>
    </row>
    <row r="20" spans="1:10">
      <c r="A20" s="21"/>
      <c r="B20" s="22"/>
      <c r="C20" s="22"/>
      <c r="D20" s="22"/>
      <c r="E20" s="22"/>
      <c r="F20" s="22"/>
      <c r="G20" s="94">
        <f t="shared" si="3"/>
        <v>0</v>
      </c>
      <c r="H20" s="94">
        <f t="shared" si="0"/>
        <v>0</v>
      </c>
      <c r="I20" s="94">
        <f t="shared" si="1"/>
        <v>0</v>
      </c>
      <c r="J20" s="94">
        <f t="shared" si="2"/>
        <v>0</v>
      </c>
    </row>
    <row r="21" spans="1:10">
      <c r="A21" s="21"/>
      <c r="B21" s="22"/>
      <c r="C21" s="22"/>
      <c r="D21" s="22"/>
      <c r="E21" s="22"/>
      <c r="F21" s="22"/>
      <c r="G21" s="94">
        <f t="shared" si="3"/>
        <v>0</v>
      </c>
      <c r="H21" s="94">
        <f t="shared" si="0"/>
        <v>0</v>
      </c>
      <c r="I21" s="94">
        <f t="shared" si="1"/>
        <v>0</v>
      </c>
      <c r="J21" s="94">
        <f t="shared" si="2"/>
        <v>0</v>
      </c>
    </row>
    <row r="22" spans="1:10">
      <c r="A22" s="21"/>
      <c r="B22" s="22"/>
      <c r="C22" s="22"/>
      <c r="D22" s="22"/>
      <c r="E22" s="22"/>
      <c r="F22" s="22"/>
      <c r="G22" s="94">
        <f t="shared" si="3"/>
        <v>0</v>
      </c>
      <c r="H22" s="94">
        <f t="shared" si="0"/>
        <v>0</v>
      </c>
      <c r="I22" s="94">
        <f t="shared" si="1"/>
        <v>0</v>
      </c>
      <c r="J22" s="94">
        <f t="shared" si="2"/>
        <v>0</v>
      </c>
    </row>
    <row r="23" spans="1:10">
      <c r="A23" s="21"/>
      <c r="B23" s="22"/>
      <c r="C23" s="22"/>
      <c r="D23" s="22"/>
      <c r="E23" s="22"/>
      <c r="F23" s="22"/>
      <c r="G23" s="94">
        <f t="shared" si="3"/>
        <v>0</v>
      </c>
      <c r="H23" s="94">
        <f t="shared" si="0"/>
        <v>0</v>
      </c>
      <c r="I23" s="94">
        <f t="shared" si="1"/>
        <v>0</v>
      </c>
      <c r="J23" s="94">
        <f t="shared" si="2"/>
        <v>0</v>
      </c>
    </row>
    <row r="24" spans="1:10">
      <c r="A24" s="21"/>
      <c r="B24" s="22"/>
      <c r="C24" s="22"/>
      <c r="D24" s="22"/>
      <c r="E24" s="22"/>
      <c r="F24" s="22"/>
      <c r="G24" s="94">
        <f t="shared" si="3"/>
        <v>0</v>
      </c>
      <c r="H24" s="94">
        <f t="shared" si="0"/>
        <v>0</v>
      </c>
      <c r="I24" s="94">
        <f t="shared" si="1"/>
        <v>0</v>
      </c>
      <c r="J24" s="94">
        <f t="shared" si="2"/>
        <v>0</v>
      </c>
    </row>
    <row r="25" spans="1:10">
      <c r="A25" s="21"/>
      <c r="B25" s="22"/>
      <c r="C25" s="22"/>
      <c r="D25" s="22"/>
      <c r="E25" s="22"/>
      <c r="F25" s="22"/>
      <c r="G25" s="94">
        <f t="shared" si="3"/>
        <v>0</v>
      </c>
      <c r="H25" s="94">
        <f t="shared" si="0"/>
        <v>0</v>
      </c>
      <c r="I25" s="94">
        <f t="shared" si="1"/>
        <v>0</v>
      </c>
      <c r="J25" s="94">
        <f t="shared" si="2"/>
        <v>0</v>
      </c>
    </row>
    <row r="26" spans="1:10">
      <c r="A26" s="21"/>
      <c r="B26" s="22"/>
      <c r="C26" s="22"/>
      <c r="D26" s="22"/>
      <c r="E26" s="22"/>
      <c r="F26" s="22"/>
      <c r="G26" s="94">
        <f t="shared" si="3"/>
        <v>0</v>
      </c>
      <c r="H26" s="94">
        <f t="shared" si="0"/>
        <v>0</v>
      </c>
      <c r="I26" s="94">
        <f t="shared" si="1"/>
        <v>0</v>
      </c>
      <c r="J26" s="94">
        <f t="shared" si="2"/>
        <v>0</v>
      </c>
    </row>
    <row r="27" spans="1:10">
      <c r="A27" s="21"/>
      <c r="B27" s="22"/>
      <c r="C27" s="22"/>
      <c r="D27" s="22"/>
      <c r="E27" s="22"/>
      <c r="F27" s="22"/>
      <c r="G27" s="94">
        <f t="shared" si="3"/>
        <v>0</v>
      </c>
      <c r="H27" s="94">
        <f t="shared" si="0"/>
        <v>0</v>
      </c>
      <c r="I27" s="94">
        <f t="shared" si="1"/>
        <v>0</v>
      </c>
      <c r="J27" s="94">
        <f t="shared" si="2"/>
        <v>0</v>
      </c>
    </row>
    <row r="28" spans="1:10">
      <c r="A28" s="21"/>
      <c r="B28" s="22"/>
      <c r="C28" s="22"/>
      <c r="D28" s="22"/>
      <c r="E28" s="22"/>
      <c r="F28" s="22"/>
      <c r="G28" s="94">
        <f t="shared" si="3"/>
        <v>0</v>
      </c>
      <c r="H28" s="94">
        <f t="shared" ref="H28:I31" si="4">IFERROR(E28/D28,0)</f>
        <v>0</v>
      </c>
      <c r="I28" s="94">
        <f t="shared" si="4"/>
        <v>0</v>
      </c>
      <c r="J28" s="94">
        <f>IFERROR(F28/B28,0)</f>
        <v>0</v>
      </c>
    </row>
    <row r="29" spans="1:10">
      <c r="A29" s="21"/>
      <c r="B29" s="22"/>
      <c r="C29" s="22"/>
      <c r="D29" s="22"/>
      <c r="E29" s="22"/>
      <c r="F29" s="22"/>
      <c r="G29" s="94">
        <f t="shared" si="3"/>
        <v>0</v>
      </c>
      <c r="H29" s="94">
        <f t="shared" si="4"/>
        <v>0</v>
      </c>
      <c r="I29" s="94">
        <f t="shared" si="4"/>
        <v>0</v>
      </c>
      <c r="J29" s="94">
        <f>IFERROR(F29/B29,0)</f>
        <v>0</v>
      </c>
    </row>
    <row r="30" spans="1:10">
      <c r="A30" s="24"/>
      <c r="B30" s="23"/>
      <c r="C30" s="23"/>
      <c r="D30" s="23"/>
      <c r="E30" s="23"/>
      <c r="F30" s="23"/>
      <c r="G30" s="94">
        <f t="shared" si="3"/>
        <v>0</v>
      </c>
      <c r="H30" s="94">
        <f t="shared" si="4"/>
        <v>0</v>
      </c>
      <c r="I30" s="94">
        <f t="shared" si="4"/>
        <v>0</v>
      </c>
      <c r="J30" s="94">
        <f>IFERROR(F30/B30,0)</f>
        <v>0</v>
      </c>
    </row>
    <row r="31" spans="1:10">
      <c r="A31" s="92" t="s">
        <v>32</v>
      </c>
      <c r="B31" s="36">
        <f>+SUM(B4:B30)</f>
        <v>1000</v>
      </c>
      <c r="C31" s="36">
        <f>+SUM(C4:C30)</f>
        <v>558</v>
      </c>
      <c r="D31" s="36">
        <f>+SUM(D4:D30)</f>
        <v>0</v>
      </c>
      <c r="E31" s="36">
        <f>+SUM(E4:E30)</f>
        <v>558</v>
      </c>
      <c r="F31" s="36">
        <f>+SUM(F4:F30)</f>
        <v>462</v>
      </c>
      <c r="G31" s="94">
        <f t="shared" si="3"/>
        <v>0.55800000000000005</v>
      </c>
      <c r="H31" s="94">
        <f t="shared" si="4"/>
        <v>0</v>
      </c>
      <c r="I31" s="94">
        <f t="shared" si="4"/>
        <v>0.82795698924731187</v>
      </c>
      <c r="J31" s="94">
        <f>IFERROR(F31/B31,0)</f>
        <v>0.46200000000000002</v>
      </c>
    </row>
    <row r="32" spans="1:10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2" thickBot="1">
      <c r="A33" s="343" t="s">
        <v>31</v>
      </c>
      <c r="B33" s="344"/>
      <c r="C33" s="344"/>
      <c r="D33" s="344"/>
      <c r="E33" s="344"/>
      <c r="F33" s="344"/>
      <c r="G33" s="344"/>
      <c r="H33" s="344"/>
      <c r="I33" s="344"/>
      <c r="J33" s="344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>
      <c r="A35" s="43" t="s">
        <v>295</v>
      </c>
      <c r="B35" s="48">
        <v>500</v>
      </c>
      <c r="C35" s="48">
        <v>116</v>
      </c>
      <c r="D35" s="48"/>
      <c r="E35" s="48">
        <v>116</v>
      </c>
      <c r="F35" s="48">
        <v>89</v>
      </c>
      <c r="G35" s="93">
        <f>IFERROR(C35/B35,0)</f>
        <v>0.23200000000000001</v>
      </c>
      <c r="H35" s="93">
        <f>IFERROR(E35/D35,0)</f>
        <v>0</v>
      </c>
      <c r="I35" s="93">
        <f>IFERROR(F35/E35,0)</f>
        <v>0.76724137931034486</v>
      </c>
      <c r="J35" s="93">
        <f>IFERROR(F35/B35,0)</f>
        <v>0.17799999999999999</v>
      </c>
    </row>
    <row r="36" spans="1:10">
      <c r="A36" s="13" t="s">
        <v>296</v>
      </c>
      <c r="B36" s="2">
        <v>500</v>
      </c>
      <c r="C36" s="2">
        <v>47</v>
      </c>
      <c r="D36" s="2"/>
      <c r="E36" s="2">
        <v>47</v>
      </c>
      <c r="F36" s="2">
        <v>31</v>
      </c>
      <c r="G36" s="94">
        <f t="shared" ref="G36:G50" si="5">IFERROR(C36/B36,0)</f>
        <v>9.4E-2</v>
      </c>
      <c r="H36" s="94">
        <f t="shared" ref="H36:H50" si="6">IFERROR(E36/D36,0)</f>
        <v>0</v>
      </c>
      <c r="I36" s="94">
        <f t="shared" ref="I36:I50" si="7">IFERROR(F36/E36,0)</f>
        <v>0.65957446808510634</v>
      </c>
      <c r="J36" s="94">
        <f t="shared" ref="J36:J50" si="8">IFERROR(F36/B36,0)</f>
        <v>6.2E-2</v>
      </c>
    </row>
    <row r="37" spans="1:10">
      <c r="A37" s="13"/>
      <c r="B37" s="2"/>
      <c r="C37" s="2"/>
      <c r="D37" s="2"/>
      <c r="E37" s="2"/>
      <c r="F37" s="2"/>
      <c r="G37" s="94">
        <f t="shared" si="5"/>
        <v>0</v>
      </c>
      <c r="H37" s="94">
        <f t="shared" si="6"/>
        <v>0</v>
      </c>
      <c r="I37" s="94">
        <f t="shared" si="7"/>
        <v>0</v>
      </c>
      <c r="J37" s="94">
        <f t="shared" si="8"/>
        <v>0</v>
      </c>
    </row>
    <row r="38" spans="1:10">
      <c r="A38" s="13"/>
      <c r="B38" s="2"/>
      <c r="C38" s="2"/>
      <c r="D38" s="2"/>
      <c r="E38" s="2"/>
      <c r="F38" s="2"/>
      <c r="G38" s="94">
        <f t="shared" si="5"/>
        <v>0</v>
      </c>
      <c r="H38" s="94">
        <f t="shared" si="6"/>
        <v>0</v>
      </c>
      <c r="I38" s="94">
        <f t="shared" si="7"/>
        <v>0</v>
      </c>
      <c r="J38" s="94">
        <f t="shared" si="8"/>
        <v>0</v>
      </c>
    </row>
    <row r="39" spans="1:10">
      <c r="A39" s="13"/>
      <c r="B39" s="2"/>
      <c r="C39" s="2"/>
      <c r="D39" s="2"/>
      <c r="E39" s="2"/>
      <c r="F39" s="2"/>
      <c r="G39" s="94">
        <f t="shared" si="5"/>
        <v>0</v>
      </c>
      <c r="H39" s="94">
        <f t="shared" si="6"/>
        <v>0</v>
      </c>
      <c r="I39" s="94">
        <f t="shared" si="7"/>
        <v>0</v>
      </c>
      <c r="J39" s="94">
        <f t="shared" si="8"/>
        <v>0</v>
      </c>
    </row>
    <row r="40" spans="1:10" ht="19.5" customHeight="1">
      <c r="A40" s="13"/>
      <c r="B40" s="2"/>
      <c r="C40" s="2"/>
      <c r="D40" s="2"/>
      <c r="E40" s="2"/>
      <c r="F40" s="2"/>
      <c r="G40" s="94">
        <f t="shared" si="5"/>
        <v>0</v>
      </c>
      <c r="H40" s="94">
        <f t="shared" si="6"/>
        <v>0</v>
      </c>
      <c r="I40" s="94">
        <f t="shared" si="7"/>
        <v>0</v>
      </c>
      <c r="J40" s="94">
        <f t="shared" si="8"/>
        <v>0</v>
      </c>
    </row>
    <row r="41" spans="1:10" ht="18" customHeight="1">
      <c r="A41" s="13"/>
      <c r="B41" s="2"/>
      <c r="C41" s="2"/>
      <c r="D41" s="2"/>
      <c r="E41" s="2"/>
      <c r="F41" s="2"/>
      <c r="G41" s="94">
        <f t="shared" si="5"/>
        <v>0</v>
      </c>
      <c r="H41" s="94">
        <f t="shared" si="6"/>
        <v>0</v>
      </c>
      <c r="I41" s="94">
        <f t="shared" si="7"/>
        <v>0</v>
      </c>
      <c r="J41" s="94">
        <f t="shared" si="8"/>
        <v>0</v>
      </c>
    </row>
    <row r="42" spans="1:10" ht="17.25" customHeight="1">
      <c r="A42" s="13"/>
      <c r="B42" s="2"/>
      <c r="C42" s="2"/>
      <c r="D42" s="2"/>
      <c r="E42" s="2"/>
      <c r="F42" s="2"/>
      <c r="G42" s="94">
        <f t="shared" si="5"/>
        <v>0</v>
      </c>
      <c r="H42" s="94">
        <f t="shared" si="6"/>
        <v>0</v>
      </c>
      <c r="I42" s="94">
        <f t="shared" si="7"/>
        <v>0</v>
      </c>
      <c r="J42" s="94">
        <f t="shared" si="8"/>
        <v>0</v>
      </c>
    </row>
    <row r="43" spans="1:10" ht="17.25" customHeight="1">
      <c r="A43" s="13"/>
      <c r="B43" s="39"/>
      <c r="C43" s="39"/>
      <c r="D43" s="39"/>
      <c r="E43" s="39"/>
      <c r="F43" s="39"/>
      <c r="G43" s="94">
        <f t="shared" si="5"/>
        <v>0</v>
      </c>
      <c r="H43" s="94">
        <f t="shared" si="6"/>
        <v>0</v>
      </c>
      <c r="I43" s="94">
        <f t="shared" si="7"/>
        <v>0</v>
      </c>
      <c r="J43" s="94">
        <f t="shared" si="8"/>
        <v>0</v>
      </c>
    </row>
    <row r="44" spans="1:10">
      <c r="A44" s="13"/>
      <c r="B44" s="30"/>
      <c r="C44" s="30"/>
      <c r="D44" s="39"/>
      <c r="E44" s="39"/>
      <c r="F44" s="39"/>
      <c r="G44" s="94">
        <f t="shared" si="5"/>
        <v>0</v>
      </c>
      <c r="H44" s="94">
        <f t="shared" si="6"/>
        <v>0</v>
      </c>
      <c r="I44" s="94">
        <f t="shared" si="7"/>
        <v>0</v>
      </c>
      <c r="J44" s="94">
        <f t="shared" si="8"/>
        <v>0</v>
      </c>
    </row>
    <row r="45" spans="1:10">
      <c r="A45" s="13"/>
      <c r="B45" s="2"/>
      <c r="C45" s="2"/>
      <c r="D45" s="2"/>
      <c r="E45" s="2"/>
      <c r="F45" s="2"/>
      <c r="G45" s="94">
        <f t="shared" si="5"/>
        <v>0</v>
      </c>
      <c r="H45" s="94">
        <f t="shared" si="6"/>
        <v>0</v>
      </c>
      <c r="I45" s="94">
        <f t="shared" si="7"/>
        <v>0</v>
      </c>
      <c r="J45" s="94">
        <f t="shared" si="8"/>
        <v>0</v>
      </c>
    </row>
    <row r="46" spans="1:10">
      <c r="A46" s="13"/>
      <c r="B46" s="2"/>
      <c r="C46" s="2"/>
      <c r="D46" s="2"/>
      <c r="E46" s="2"/>
      <c r="F46" s="2"/>
      <c r="G46" s="94">
        <f t="shared" si="5"/>
        <v>0</v>
      </c>
      <c r="H46" s="94">
        <f t="shared" si="6"/>
        <v>0</v>
      </c>
      <c r="I46" s="94">
        <f t="shared" si="7"/>
        <v>0</v>
      </c>
      <c r="J46" s="94">
        <f t="shared" si="8"/>
        <v>0</v>
      </c>
    </row>
    <row r="47" spans="1:10">
      <c r="A47" s="13"/>
      <c r="B47" s="2"/>
      <c r="C47" s="2"/>
      <c r="D47" s="2"/>
      <c r="E47" s="2"/>
      <c r="F47" s="2"/>
      <c r="G47" s="94">
        <f t="shared" si="5"/>
        <v>0</v>
      </c>
      <c r="H47" s="94">
        <f t="shared" si="6"/>
        <v>0</v>
      </c>
      <c r="I47" s="94">
        <f t="shared" si="7"/>
        <v>0</v>
      </c>
      <c r="J47" s="94">
        <f t="shared" si="8"/>
        <v>0</v>
      </c>
    </row>
    <row r="48" spans="1:10">
      <c r="A48" s="13"/>
      <c r="B48" s="2"/>
      <c r="C48" s="2"/>
      <c r="D48" s="2"/>
      <c r="E48" s="2"/>
      <c r="F48" s="2"/>
      <c r="G48" s="94">
        <f t="shared" si="5"/>
        <v>0</v>
      </c>
      <c r="H48" s="94">
        <f t="shared" si="6"/>
        <v>0</v>
      </c>
      <c r="I48" s="94">
        <f t="shared" si="7"/>
        <v>0</v>
      </c>
      <c r="J48" s="94">
        <f t="shared" si="8"/>
        <v>0</v>
      </c>
    </row>
    <row r="49" spans="1:10" ht="18.75" customHeight="1">
      <c r="A49" s="13"/>
      <c r="B49" s="2"/>
      <c r="C49" s="2"/>
      <c r="D49" s="2"/>
      <c r="E49" s="2"/>
      <c r="F49" s="2"/>
      <c r="G49" s="94">
        <f t="shared" si="5"/>
        <v>0</v>
      </c>
      <c r="H49" s="94">
        <f t="shared" si="6"/>
        <v>0</v>
      </c>
      <c r="I49" s="94">
        <f t="shared" si="7"/>
        <v>0</v>
      </c>
      <c r="J49" s="94">
        <f t="shared" si="8"/>
        <v>0</v>
      </c>
    </row>
    <row r="50" spans="1:10" ht="17.25" customHeight="1">
      <c r="A50" s="13"/>
      <c r="B50" s="2"/>
      <c r="C50" s="2"/>
      <c r="D50" s="2"/>
      <c r="E50" s="2"/>
      <c r="F50" s="2"/>
      <c r="G50" s="94">
        <f t="shared" si="5"/>
        <v>0</v>
      </c>
      <c r="H50" s="94">
        <f t="shared" si="6"/>
        <v>0</v>
      </c>
      <c r="I50" s="94">
        <f t="shared" si="7"/>
        <v>0</v>
      </c>
      <c r="J50" s="94">
        <f t="shared" si="8"/>
        <v>0</v>
      </c>
    </row>
    <row r="51" spans="1:10" ht="18" customHeight="1">
      <c r="A51" s="13"/>
      <c r="B51" s="2"/>
      <c r="C51" s="2"/>
      <c r="D51" s="2"/>
      <c r="E51" s="2"/>
      <c r="F51" s="2"/>
      <c r="G51" s="94">
        <f>IFERROR(C51/B51,0)</f>
        <v>0</v>
      </c>
      <c r="H51" s="94">
        <f>IFERROR(E51/D51,0)</f>
        <v>0</v>
      </c>
      <c r="I51" s="94">
        <f>IFERROR(F51/E51,0)</f>
        <v>0</v>
      </c>
      <c r="J51" s="94">
        <f>IFERROR(F51/B51,0)</f>
        <v>0</v>
      </c>
    </row>
    <row r="52" spans="1:10" ht="16.5" customHeight="1">
      <c r="A52" s="13"/>
      <c r="B52" s="2"/>
      <c r="C52" s="2"/>
      <c r="D52" s="2"/>
      <c r="E52" s="2"/>
      <c r="F52" s="2"/>
      <c r="G52" s="94">
        <f t="shared" ref="G52:G62" si="9">IFERROR(C52/B52,0)</f>
        <v>0</v>
      </c>
      <c r="H52" s="94">
        <f t="shared" ref="H52:H62" si="10">IFERROR(E52/D52,0)</f>
        <v>0</v>
      </c>
      <c r="I52" s="94">
        <f t="shared" ref="I52:I62" si="11">IFERROR(F52/E52,0)</f>
        <v>0</v>
      </c>
      <c r="J52" s="94">
        <f t="shared" ref="J52:J62" si="12">IFERROR(F52/B52,0)</f>
        <v>0</v>
      </c>
    </row>
    <row r="53" spans="1:10">
      <c r="A53" s="13"/>
      <c r="B53" s="2"/>
      <c r="C53" s="2"/>
      <c r="D53" s="2"/>
      <c r="E53" s="2"/>
      <c r="F53" s="2"/>
      <c r="G53" s="94">
        <f t="shared" si="9"/>
        <v>0</v>
      </c>
      <c r="H53" s="94">
        <f t="shared" si="10"/>
        <v>0</v>
      </c>
      <c r="I53" s="94">
        <f t="shared" si="11"/>
        <v>0</v>
      </c>
      <c r="J53" s="94">
        <f t="shared" si="12"/>
        <v>0</v>
      </c>
    </row>
    <row r="54" spans="1:10" ht="19.5" customHeight="1">
      <c r="A54" s="13"/>
      <c r="B54" s="2"/>
      <c r="C54" s="2"/>
      <c r="D54" s="2"/>
      <c r="E54" s="2"/>
      <c r="F54" s="2"/>
      <c r="G54" s="94">
        <f t="shared" si="9"/>
        <v>0</v>
      </c>
      <c r="H54" s="94">
        <f t="shared" si="10"/>
        <v>0</v>
      </c>
      <c r="I54" s="94">
        <f t="shared" si="11"/>
        <v>0</v>
      </c>
      <c r="J54" s="94">
        <f t="shared" si="12"/>
        <v>0</v>
      </c>
    </row>
    <row r="55" spans="1:10" ht="18.75" customHeight="1">
      <c r="A55" s="13"/>
      <c r="B55" s="2"/>
      <c r="C55" s="2"/>
      <c r="D55" s="2"/>
      <c r="E55" s="2"/>
      <c r="F55" s="2"/>
      <c r="G55" s="94">
        <f t="shared" si="9"/>
        <v>0</v>
      </c>
      <c r="H55" s="94">
        <f t="shared" si="10"/>
        <v>0</v>
      </c>
      <c r="I55" s="94">
        <f t="shared" si="11"/>
        <v>0</v>
      </c>
      <c r="J55" s="94">
        <f t="shared" si="12"/>
        <v>0</v>
      </c>
    </row>
    <row r="56" spans="1:10" ht="17.25" customHeight="1">
      <c r="A56" s="13"/>
      <c r="B56" s="2"/>
      <c r="C56" s="2"/>
      <c r="D56" s="2"/>
      <c r="E56" s="2"/>
      <c r="F56" s="2"/>
      <c r="G56" s="94">
        <f t="shared" si="9"/>
        <v>0</v>
      </c>
      <c r="H56" s="94">
        <f t="shared" si="10"/>
        <v>0</v>
      </c>
      <c r="I56" s="94">
        <f t="shared" si="11"/>
        <v>0</v>
      </c>
      <c r="J56" s="94">
        <f t="shared" si="12"/>
        <v>0</v>
      </c>
    </row>
    <row r="57" spans="1:10" ht="16.5" customHeight="1">
      <c r="A57" s="13"/>
      <c r="B57" s="2"/>
      <c r="C57" s="2"/>
      <c r="D57" s="2"/>
      <c r="E57" s="2"/>
      <c r="F57" s="2"/>
      <c r="G57" s="94">
        <f t="shared" si="9"/>
        <v>0</v>
      </c>
      <c r="H57" s="94">
        <f t="shared" si="10"/>
        <v>0</v>
      </c>
      <c r="I57" s="94">
        <f t="shared" si="11"/>
        <v>0</v>
      </c>
      <c r="J57" s="94">
        <f t="shared" si="12"/>
        <v>0</v>
      </c>
    </row>
    <row r="58" spans="1:10" ht="17.25" customHeight="1">
      <c r="A58" s="13"/>
      <c r="B58" s="2"/>
      <c r="C58" s="2"/>
      <c r="D58" s="2"/>
      <c r="E58" s="2"/>
      <c r="F58" s="2"/>
      <c r="G58" s="94">
        <f t="shared" si="9"/>
        <v>0</v>
      </c>
      <c r="H58" s="94">
        <f t="shared" si="10"/>
        <v>0</v>
      </c>
      <c r="I58" s="94">
        <f t="shared" si="11"/>
        <v>0</v>
      </c>
      <c r="J58" s="94">
        <f t="shared" si="12"/>
        <v>0</v>
      </c>
    </row>
    <row r="59" spans="1:10">
      <c r="A59" s="13"/>
      <c r="B59" s="2"/>
      <c r="C59" s="2"/>
      <c r="D59" s="2"/>
      <c r="E59" s="2"/>
      <c r="F59" s="2"/>
      <c r="G59" s="94">
        <f t="shared" si="9"/>
        <v>0</v>
      </c>
      <c r="H59" s="94">
        <f t="shared" si="10"/>
        <v>0</v>
      </c>
      <c r="I59" s="94">
        <f t="shared" si="11"/>
        <v>0</v>
      </c>
      <c r="J59" s="94">
        <f t="shared" si="12"/>
        <v>0</v>
      </c>
    </row>
    <row r="60" spans="1:10">
      <c r="A60" s="13"/>
      <c r="B60" s="2"/>
      <c r="C60" s="2"/>
      <c r="D60" s="2"/>
      <c r="E60" s="2"/>
      <c r="F60" s="2"/>
      <c r="G60" s="94">
        <f t="shared" si="9"/>
        <v>0</v>
      </c>
      <c r="H60" s="94">
        <f t="shared" si="10"/>
        <v>0</v>
      </c>
      <c r="I60" s="94">
        <f t="shared" si="11"/>
        <v>0</v>
      </c>
      <c r="J60" s="94">
        <f t="shared" si="12"/>
        <v>0</v>
      </c>
    </row>
    <row r="61" spans="1:10">
      <c r="A61" s="30"/>
      <c r="B61" s="39"/>
      <c r="C61" s="39"/>
      <c r="D61" s="39"/>
      <c r="E61" s="39"/>
      <c r="F61" s="39"/>
      <c r="G61" s="94">
        <f t="shared" si="9"/>
        <v>0</v>
      </c>
      <c r="H61" s="94">
        <f t="shared" si="10"/>
        <v>0</v>
      </c>
      <c r="I61" s="94">
        <f t="shared" si="11"/>
        <v>0</v>
      </c>
      <c r="J61" s="94">
        <f t="shared" si="12"/>
        <v>0</v>
      </c>
    </row>
    <row r="62" spans="1:10" ht="17.25" customHeight="1">
      <c r="A62" s="92" t="s">
        <v>32</v>
      </c>
      <c r="B62" s="36">
        <f>+SUM(B35:B61)</f>
        <v>1000</v>
      </c>
      <c r="C62" s="36">
        <f>+SUM(C35:C61)</f>
        <v>163</v>
      </c>
      <c r="D62" s="36">
        <f>+SUM(D35:D61)</f>
        <v>0</v>
      </c>
      <c r="E62" s="36">
        <f>+SUM(E35:E61)</f>
        <v>163</v>
      </c>
      <c r="F62" s="36">
        <f>+SUM(F35:F61)</f>
        <v>120</v>
      </c>
      <c r="G62" s="94">
        <f t="shared" si="9"/>
        <v>0.16300000000000001</v>
      </c>
      <c r="H62" s="94">
        <f t="shared" si="10"/>
        <v>0</v>
      </c>
      <c r="I62" s="94">
        <f t="shared" si="11"/>
        <v>0.73619631901840488</v>
      </c>
      <c r="J62" s="94">
        <f t="shared" si="12"/>
        <v>0.12</v>
      </c>
    </row>
    <row r="64" spans="1:10" ht="16.2" thickBot="1">
      <c r="A64" s="83" t="s">
        <v>75</v>
      </c>
      <c r="B64" s="6"/>
      <c r="C64" s="6"/>
      <c r="D64" s="6"/>
      <c r="E64" s="6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>
      <c r="A66" s="43" t="s">
        <v>295</v>
      </c>
      <c r="B66" s="48">
        <v>165</v>
      </c>
      <c r="C66" s="48"/>
      <c r="D66" s="48">
        <v>165</v>
      </c>
      <c r="E66" s="48">
        <v>133</v>
      </c>
      <c r="F66" s="95">
        <f>+IFERROR(B66/(C4+C35),0)*100</f>
        <v>31.976744186046513</v>
      </c>
      <c r="G66" s="95">
        <f>+IFERROR(C66/(D4+D35),0)*100</f>
        <v>0</v>
      </c>
      <c r="H66" s="95">
        <f>+IFERROR(D66/(E4+E35),0)*100</f>
        <v>31.976744186046513</v>
      </c>
      <c r="I66" s="95">
        <f>+IFERROR(E66/(F4+F35),0)*100</f>
        <v>31.666666666666664</v>
      </c>
    </row>
    <row r="67" spans="1:9">
      <c r="A67" s="13" t="s">
        <v>296</v>
      </c>
      <c r="B67" s="2">
        <v>28</v>
      </c>
      <c r="C67" s="2"/>
      <c r="D67" s="2">
        <v>28</v>
      </c>
      <c r="E67" s="2">
        <v>19</v>
      </c>
      <c r="F67" s="96">
        <f t="shared" ref="F67:F76" si="13">+IFERROR(B67/(C5+C36),0)*100</f>
        <v>13.658536585365855</v>
      </c>
      <c r="G67" s="96">
        <f t="shared" ref="G67:G76" si="14">+IFERROR(C67/(D5+D36),0)*100</f>
        <v>0</v>
      </c>
      <c r="H67" s="96">
        <f t="shared" ref="H67:H77" si="15">+IFERROR(D67/(E5+E36),0)*100</f>
        <v>13.658536585365855</v>
      </c>
      <c r="I67" s="96">
        <f t="shared" ref="I67:I77" si="16">+IFERROR(E67/(F5+F36),0)*100</f>
        <v>11.728395061728394</v>
      </c>
    </row>
    <row r="68" spans="1:9">
      <c r="A68" s="13"/>
      <c r="B68" s="2"/>
      <c r="C68" s="2"/>
      <c r="D68" s="2"/>
      <c r="E68" s="2"/>
      <c r="F68" s="96">
        <f t="shared" si="13"/>
        <v>0</v>
      </c>
      <c r="G68" s="96">
        <f t="shared" si="14"/>
        <v>0</v>
      </c>
      <c r="H68" s="96">
        <f t="shared" si="15"/>
        <v>0</v>
      </c>
      <c r="I68" s="96">
        <f t="shared" si="16"/>
        <v>0</v>
      </c>
    </row>
    <row r="69" spans="1:9">
      <c r="A69" s="13"/>
      <c r="B69" s="2"/>
      <c r="C69" s="2"/>
      <c r="D69" s="2"/>
      <c r="E69" s="2"/>
      <c r="F69" s="96">
        <f t="shared" si="13"/>
        <v>0</v>
      </c>
      <c r="G69" s="96">
        <f t="shared" si="14"/>
        <v>0</v>
      </c>
      <c r="H69" s="96">
        <f t="shared" si="15"/>
        <v>0</v>
      </c>
      <c r="I69" s="96">
        <f t="shared" si="16"/>
        <v>0</v>
      </c>
    </row>
    <row r="70" spans="1:9">
      <c r="A70" s="13"/>
      <c r="B70" s="2"/>
      <c r="C70" s="2"/>
      <c r="D70" s="2"/>
      <c r="E70" s="2"/>
      <c r="F70" s="96">
        <f t="shared" si="13"/>
        <v>0</v>
      </c>
      <c r="G70" s="96">
        <f t="shared" si="14"/>
        <v>0</v>
      </c>
      <c r="H70" s="96">
        <f t="shared" si="15"/>
        <v>0</v>
      </c>
      <c r="I70" s="96">
        <f t="shared" si="16"/>
        <v>0</v>
      </c>
    </row>
    <row r="71" spans="1:9">
      <c r="A71" s="13"/>
      <c r="B71" s="2"/>
      <c r="C71" s="2"/>
      <c r="D71" s="2"/>
      <c r="E71" s="2"/>
      <c r="F71" s="96">
        <f t="shared" si="13"/>
        <v>0</v>
      </c>
      <c r="G71" s="96">
        <f t="shared" si="14"/>
        <v>0</v>
      </c>
      <c r="H71" s="96">
        <f t="shared" si="15"/>
        <v>0</v>
      </c>
      <c r="I71" s="96">
        <f t="shared" si="16"/>
        <v>0</v>
      </c>
    </row>
    <row r="72" spans="1:9">
      <c r="A72" s="13"/>
      <c r="B72" s="2"/>
      <c r="C72" s="2"/>
      <c r="D72" s="2"/>
      <c r="E72" s="2"/>
      <c r="F72" s="96">
        <f t="shared" si="13"/>
        <v>0</v>
      </c>
      <c r="G72" s="96">
        <f t="shared" si="14"/>
        <v>0</v>
      </c>
      <c r="H72" s="96">
        <f t="shared" si="15"/>
        <v>0</v>
      </c>
      <c r="I72" s="96">
        <f t="shared" si="16"/>
        <v>0</v>
      </c>
    </row>
    <row r="73" spans="1:9">
      <c r="A73" s="13"/>
      <c r="B73" s="2"/>
      <c r="C73" s="2"/>
      <c r="D73" s="2"/>
      <c r="E73" s="2"/>
      <c r="F73" s="96">
        <f t="shared" si="13"/>
        <v>0</v>
      </c>
      <c r="G73" s="96">
        <f t="shared" si="14"/>
        <v>0</v>
      </c>
      <c r="H73" s="96">
        <f t="shared" si="15"/>
        <v>0</v>
      </c>
      <c r="I73" s="96">
        <f t="shared" si="16"/>
        <v>0</v>
      </c>
    </row>
    <row r="74" spans="1:9">
      <c r="A74" s="13"/>
      <c r="B74" s="2"/>
      <c r="C74" s="2"/>
      <c r="D74" s="2"/>
      <c r="E74" s="2"/>
      <c r="F74" s="96">
        <f t="shared" si="13"/>
        <v>0</v>
      </c>
      <c r="G74" s="96">
        <f t="shared" si="14"/>
        <v>0</v>
      </c>
      <c r="H74" s="96">
        <f t="shared" si="15"/>
        <v>0</v>
      </c>
      <c r="I74" s="96">
        <f t="shared" si="16"/>
        <v>0</v>
      </c>
    </row>
    <row r="75" spans="1:9">
      <c r="A75" s="13"/>
      <c r="B75" s="2"/>
      <c r="C75" s="2"/>
      <c r="D75" s="2"/>
      <c r="E75" s="2"/>
      <c r="F75" s="96">
        <f t="shared" si="13"/>
        <v>0</v>
      </c>
      <c r="G75" s="96">
        <f t="shared" si="14"/>
        <v>0</v>
      </c>
      <c r="H75" s="96">
        <f t="shared" si="15"/>
        <v>0</v>
      </c>
      <c r="I75" s="96">
        <f t="shared" si="16"/>
        <v>0</v>
      </c>
    </row>
    <row r="76" spans="1:9">
      <c r="A76" s="13"/>
      <c r="B76" s="2"/>
      <c r="C76" s="2"/>
      <c r="D76" s="2"/>
      <c r="E76" s="2"/>
      <c r="F76" s="96">
        <f t="shared" si="13"/>
        <v>0</v>
      </c>
      <c r="G76" s="96">
        <f t="shared" si="14"/>
        <v>0</v>
      </c>
      <c r="H76" s="96">
        <f t="shared" si="15"/>
        <v>0</v>
      </c>
      <c r="I76" s="96">
        <f t="shared" si="16"/>
        <v>0</v>
      </c>
    </row>
    <row r="77" spans="1:9">
      <c r="A77" s="13"/>
      <c r="B77" s="2"/>
      <c r="C77" s="2"/>
      <c r="D77" s="2"/>
      <c r="E77" s="2"/>
      <c r="F77" s="96">
        <f t="shared" ref="F77:G87" si="17">+IFERROR(B77/(C15+C46),0)*100</f>
        <v>0</v>
      </c>
      <c r="G77" s="96">
        <f t="shared" si="17"/>
        <v>0</v>
      </c>
      <c r="H77" s="96">
        <f t="shared" si="15"/>
        <v>0</v>
      </c>
      <c r="I77" s="96">
        <f t="shared" si="16"/>
        <v>0</v>
      </c>
    </row>
    <row r="78" spans="1:9">
      <c r="A78" s="13"/>
      <c r="B78" s="2"/>
      <c r="C78" s="2"/>
      <c r="D78" s="2"/>
      <c r="E78" s="2"/>
      <c r="F78" s="96">
        <f t="shared" si="17"/>
        <v>0</v>
      </c>
      <c r="G78" s="96">
        <f t="shared" si="17"/>
        <v>0</v>
      </c>
      <c r="H78" s="96">
        <f t="shared" ref="H78:H93" si="18">+IFERROR(D78/(E16+E47),0)*100</f>
        <v>0</v>
      </c>
      <c r="I78" s="96">
        <f t="shared" ref="I78:I93" si="19">+IFERROR(E78/(F16+F47),0)*100</f>
        <v>0</v>
      </c>
    </row>
    <row r="79" spans="1:9">
      <c r="A79" s="13"/>
      <c r="B79" s="2"/>
      <c r="C79" s="2"/>
      <c r="D79" s="2"/>
      <c r="E79" s="2"/>
      <c r="F79" s="96">
        <f t="shared" si="17"/>
        <v>0</v>
      </c>
      <c r="G79" s="96">
        <f t="shared" si="17"/>
        <v>0</v>
      </c>
      <c r="H79" s="96">
        <f t="shared" si="18"/>
        <v>0</v>
      </c>
      <c r="I79" s="96">
        <f t="shared" si="19"/>
        <v>0</v>
      </c>
    </row>
    <row r="80" spans="1:9">
      <c r="A80" s="13"/>
      <c r="B80" s="2"/>
      <c r="C80" s="2"/>
      <c r="D80" s="2"/>
      <c r="E80" s="2"/>
      <c r="F80" s="96">
        <f t="shared" si="17"/>
        <v>0</v>
      </c>
      <c r="G80" s="96">
        <f t="shared" si="17"/>
        <v>0</v>
      </c>
      <c r="H80" s="96">
        <f t="shared" si="18"/>
        <v>0</v>
      </c>
      <c r="I80" s="96">
        <f t="shared" si="19"/>
        <v>0</v>
      </c>
    </row>
    <row r="81" spans="1:9">
      <c r="A81" s="13"/>
      <c r="B81" s="2"/>
      <c r="C81" s="2"/>
      <c r="D81" s="2"/>
      <c r="E81" s="2"/>
      <c r="F81" s="96">
        <f t="shared" si="17"/>
        <v>0</v>
      </c>
      <c r="G81" s="96">
        <f t="shared" si="17"/>
        <v>0</v>
      </c>
      <c r="H81" s="96">
        <f t="shared" si="18"/>
        <v>0</v>
      </c>
      <c r="I81" s="96">
        <f t="shared" si="19"/>
        <v>0</v>
      </c>
    </row>
    <row r="82" spans="1:9">
      <c r="A82" s="13"/>
      <c r="B82" s="2"/>
      <c r="C82" s="2"/>
      <c r="D82" s="2"/>
      <c r="E82" s="2"/>
      <c r="F82" s="96">
        <f t="shared" si="17"/>
        <v>0</v>
      </c>
      <c r="G82" s="96">
        <f t="shared" si="17"/>
        <v>0</v>
      </c>
      <c r="H82" s="96">
        <f t="shared" si="18"/>
        <v>0</v>
      </c>
      <c r="I82" s="96">
        <f t="shared" si="19"/>
        <v>0</v>
      </c>
    </row>
    <row r="83" spans="1:9">
      <c r="A83" s="13"/>
      <c r="B83" s="2"/>
      <c r="C83" s="2"/>
      <c r="D83" s="2"/>
      <c r="E83" s="2"/>
      <c r="F83" s="96">
        <f t="shared" si="17"/>
        <v>0</v>
      </c>
      <c r="G83" s="96">
        <f t="shared" si="17"/>
        <v>0</v>
      </c>
      <c r="H83" s="96">
        <f t="shared" si="18"/>
        <v>0</v>
      </c>
      <c r="I83" s="96">
        <f t="shared" si="19"/>
        <v>0</v>
      </c>
    </row>
    <row r="84" spans="1:9">
      <c r="A84" s="13"/>
      <c r="B84" s="2"/>
      <c r="C84" s="2"/>
      <c r="D84" s="2"/>
      <c r="E84" s="2"/>
      <c r="F84" s="96">
        <f t="shared" si="17"/>
        <v>0</v>
      </c>
      <c r="G84" s="96">
        <f t="shared" si="17"/>
        <v>0</v>
      </c>
      <c r="H84" s="96">
        <f t="shared" si="18"/>
        <v>0</v>
      </c>
      <c r="I84" s="96">
        <f t="shared" si="19"/>
        <v>0</v>
      </c>
    </row>
    <row r="85" spans="1:9">
      <c r="A85" s="13"/>
      <c r="B85" s="2"/>
      <c r="C85" s="2"/>
      <c r="D85" s="2"/>
      <c r="E85" s="2"/>
      <c r="F85" s="96">
        <f t="shared" si="17"/>
        <v>0</v>
      </c>
      <c r="G85" s="96">
        <f t="shared" si="17"/>
        <v>0</v>
      </c>
      <c r="H85" s="96">
        <f t="shared" si="18"/>
        <v>0</v>
      </c>
      <c r="I85" s="96">
        <f t="shared" si="19"/>
        <v>0</v>
      </c>
    </row>
    <row r="86" spans="1:9">
      <c r="A86" s="13"/>
      <c r="B86" s="2"/>
      <c r="C86" s="2"/>
      <c r="D86" s="2"/>
      <c r="E86" s="2"/>
      <c r="F86" s="96">
        <f t="shared" si="17"/>
        <v>0</v>
      </c>
      <c r="G86" s="96">
        <f t="shared" si="17"/>
        <v>0</v>
      </c>
      <c r="H86" s="96">
        <f t="shared" si="18"/>
        <v>0</v>
      </c>
      <c r="I86" s="96">
        <f t="shared" si="19"/>
        <v>0</v>
      </c>
    </row>
    <row r="87" spans="1:9">
      <c r="A87" s="13"/>
      <c r="B87" s="2"/>
      <c r="C87" s="2"/>
      <c r="D87" s="2"/>
      <c r="E87" s="2"/>
      <c r="F87" s="96">
        <f t="shared" si="17"/>
        <v>0</v>
      </c>
      <c r="G87" s="96">
        <f t="shared" si="17"/>
        <v>0</v>
      </c>
      <c r="H87" s="96">
        <f t="shared" si="18"/>
        <v>0</v>
      </c>
      <c r="I87" s="96">
        <f t="shared" si="19"/>
        <v>0</v>
      </c>
    </row>
    <row r="88" spans="1:9">
      <c r="A88" s="13"/>
      <c r="B88" s="2"/>
      <c r="C88" s="2"/>
      <c r="D88" s="2"/>
      <c r="E88" s="2"/>
      <c r="F88" s="96">
        <f t="shared" ref="F88:G92" si="20">+IFERROR(B88/(C26+C57),0)*100</f>
        <v>0</v>
      </c>
      <c r="G88" s="96">
        <f t="shared" si="20"/>
        <v>0</v>
      </c>
      <c r="H88" s="96">
        <f t="shared" si="18"/>
        <v>0</v>
      </c>
      <c r="I88" s="96">
        <f t="shared" si="19"/>
        <v>0</v>
      </c>
    </row>
    <row r="89" spans="1:9">
      <c r="A89" s="13"/>
      <c r="B89" s="2"/>
      <c r="C89" s="2"/>
      <c r="D89" s="2"/>
      <c r="E89" s="2"/>
      <c r="F89" s="96">
        <f t="shared" si="20"/>
        <v>0</v>
      </c>
      <c r="G89" s="96">
        <f t="shared" si="20"/>
        <v>0</v>
      </c>
      <c r="H89" s="96">
        <f t="shared" si="18"/>
        <v>0</v>
      </c>
      <c r="I89" s="96">
        <f t="shared" si="19"/>
        <v>0</v>
      </c>
    </row>
    <row r="90" spans="1:9">
      <c r="A90" s="13"/>
      <c r="B90" s="2"/>
      <c r="C90" s="2"/>
      <c r="D90" s="2"/>
      <c r="E90" s="2"/>
      <c r="F90" s="96">
        <f t="shared" si="20"/>
        <v>0</v>
      </c>
      <c r="G90" s="96">
        <f t="shared" si="20"/>
        <v>0</v>
      </c>
      <c r="H90" s="96">
        <f t="shared" si="18"/>
        <v>0</v>
      </c>
      <c r="I90" s="96">
        <f t="shared" si="19"/>
        <v>0</v>
      </c>
    </row>
    <row r="91" spans="1:9">
      <c r="A91" s="13"/>
      <c r="B91" s="2"/>
      <c r="C91" s="2"/>
      <c r="D91" s="2"/>
      <c r="E91" s="2"/>
      <c r="F91" s="96">
        <f t="shared" si="20"/>
        <v>0</v>
      </c>
      <c r="G91" s="96">
        <f t="shared" si="20"/>
        <v>0</v>
      </c>
      <c r="H91" s="96">
        <f t="shared" si="18"/>
        <v>0</v>
      </c>
      <c r="I91" s="96">
        <f t="shared" si="19"/>
        <v>0</v>
      </c>
    </row>
    <row r="92" spans="1:9">
      <c r="A92" s="30"/>
      <c r="B92" s="2"/>
      <c r="C92" s="2"/>
      <c r="D92" s="2"/>
      <c r="E92" s="2"/>
      <c r="F92" s="96">
        <f t="shared" si="20"/>
        <v>0</v>
      </c>
      <c r="G92" s="96">
        <f t="shared" si="20"/>
        <v>0</v>
      </c>
      <c r="H92" s="96">
        <f t="shared" si="18"/>
        <v>0</v>
      </c>
      <c r="I92" s="96">
        <f t="shared" si="19"/>
        <v>0</v>
      </c>
    </row>
    <row r="93" spans="1:9">
      <c r="A93" s="92" t="s">
        <v>32</v>
      </c>
      <c r="B93" s="36">
        <f>+SUM(B66:B92)</f>
        <v>193</v>
      </c>
      <c r="C93" s="36">
        <f>+SUM(C66:C92)</f>
        <v>0</v>
      </c>
      <c r="D93" s="36">
        <f>+SUM(D66:D92)</f>
        <v>193</v>
      </c>
      <c r="E93" s="36">
        <f>+SUM(E66:E92)</f>
        <v>152</v>
      </c>
      <c r="F93" s="96">
        <f>+IFERROR(B93/(C31+C62),0)*100</f>
        <v>26.768377253814148</v>
      </c>
      <c r="G93" s="96">
        <f>+IFERROR(C93/(D31+D62),0)*100</f>
        <v>0</v>
      </c>
      <c r="H93" s="96">
        <f t="shared" si="18"/>
        <v>26.768377253814148</v>
      </c>
      <c r="I93" s="96">
        <f t="shared" si="19"/>
        <v>26.116838487972512</v>
      </c>
    </row>
    <row r="94" spans="1:9">
      <c r="A9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zoomScale="50" zoomScaleNormal="100" zoomScaleSheetLayoutView="50" workbookViewId="0">
      <selection activeCell="C22" sqref="C22"/>
    </sheetView>
  </sheetViews>
  <sheetFormatPr defaultRowHeight="15.6"/>
  <cols>
    <col min="1" max="1" width="24.09765625" customWidth="1"/>
    <col min="2" max="10" width="10.59765625" customWidth="1"/>
  </cols>
  <sheetData>
    <row r="1" spans="1:10" ht="20.399999999999999">
      <c r="A1" s="316" t="s">
        <v>269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6.2" thickBot="1">
      <c r="A2" s="343" t="s">
        <v>30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0" ht="31.8" thickBot="1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0" ht="31.2">
      <c r="A4" s="43" t="s">
        <v>295</v>
      </c>
      <c r="B4" s="48">
        <v>500</v>
      </c>
      <c r="C4" s="48">
        <v>165</v>
      </c>
      <c r="D4" s="48"/>
      <c r="E4" s="48">
        <v>165</v>
      </c>
      <c r="F4" s="48">
        <v>148</v>
      </c>
      <c r="G4" s="93">
        <f>IFERROR(C4/B4,0)</f>
        <v>0.33</v>
      </c>
      <c r="H4" s="93">
        <f>IFERROR(E4/D4,0)</f>
        <v>0</v>
      </c>
      <c r="I4" s="93">
        <f>IFERROR(F4/E4,0)</f>
        <v>0.89696969696969697</v>
      </c>
      <c r="J4" s="93">
        <f>IFERROR(F4/B4,0)</f>
        <v>0.29599999999999999</v>
      </c>
    </row>
    <row r="5" spans="1:10">
      <c r="A5" s="13" t="s">
        <v>296</v>
      </c>
      <c r="B5" s="2">
        <v>500</v>
      </c>
      <c r="C5" s="2">
        <v>108</v>
      </c>
      <c r="D5" s="2"/>
      <c r="E5" s="2">
        <v>108</v>
      </c>
      <c r="F5" s="2">
        <v>102</v>
      </c>
      <c r="G5" s="94">
        <f t="shared" ref="G5:G27" si="0">IFERROR(C5/B5,0)</f>
        <v>0.216</v>
      </c>
      <c r="H5" s="94">
        <f t="shared" ref="H5:H27" si="1">IFERROR(E5/D5,0)</f>
        <v>0</v>
      </c>
      <c r="I5" s="94">
        <f t="shared" ref="I5:I27" si="2">IFERROR(F5/E5,0)</f>
        <v>0.94444444444444442</v>
      </c>
      <c r="J5" s="94">
        <f t="shared" ref="J5:J27" si="3">IFERROR(F5/B5,0)</f>
        <v>0.20399999999999999</v>
      </c>
    </row>
    <row r="6" spans="1:10">
      <c r="A6" s="13"/>
      <c r="B6" s="2"/>
      <c r="C6" s="2"/>
      <c r="D6" s="2"/>
      <c r="E6" s="2"/>
      <c r="F6" s="2"/>
      <c r="G6" s="94">
        <f t="shared" si="0"/>
        <v>0</v>
      </c>
      <c r="H6" s="94">
        <f t="shared" si="1"/>
        <v>0</v>
      </c>
      <c r="I6" s="94">
        <f t="shared" si="2"/>
        <v>0</v>
      </c>
      <c r="J6" s="94">
        <f t="shared" si="3"/>
        <v>0</v>
      </c>
    </row>
    <row r="7" spans="1:10">
      <c r="A7" s="13"/>
      <c r="B7" s="2"/>
      <c r="C7" s="2"/>
      <c r="D7" s="2"/>
      <c r="E7" s="2"/>
      <c r="F7" s="2"/>
      <c r="G7" s="94">
        <f t="shared" si="0"/>
        <v>0</v>
      </c>
      <c r="H7" s="94">
        <f t="shared" si="1"/>
        <v>0</v>
      </c>
      <c r="I7" s="94">
        <f t="shared" si="2"/>
        <v>0</v>
      </c>
      <c r="J7" s="94">
        <f t="shared" si="3"/>
        <v>0</v>
      </c>
    </row>
    <row r="8" spans="1:10">
      <c r="A8" s="13"/>
      <c r="B8" s="2"/>
      <c r="C8" s="2"/>
      <c r="D8" s="2"/>
      <c r="E8" s="2"/>
      <c r="F8" s="2"/>
      <c r="G8" s="94">
        <f t="shared" si="0"/>
        <v>0</v>
      </c>
      <c r="H8" s="94">
        <f t="shared" si="1"/>
        <v>0</v>
      </c>
      <c r="I8" s="94">
        <f t="shared" si="2"/>
        <v>0</v>
      </c>
      <c r="J8" s="94">
        <f t="shared" si="3"/>
        <v>0</v>
      </c>
    </row>
    <row r="9" spans="1:10">
      <c r="A9" s="13"/>
      <c r="B9" s="2"/>
      <c r="C9" s="2"/>
      <c r="D9" s="2"/>
      <c r="E9" s="2"/>
      <c r="F9" s="2"/>
      <c r="G9" s="94">
        <f t="shared" si="0"/>
        <v>0</v>
      </c>
      <c r="H9" s="94">
        <f t="shared" si="1"/>
        <v>0</v>
      </c>
      <c r="I9" s="94">
        <f t="shared" si="2"/>
        <v>0</v>
      </c>
      <c r="J9" s="94">
        <f t="shared" si="3"/>
        <v>0</v>
      </c>
    </row>
    <row r="10" spans="1:10">
      <c r="A10" s="13"/>
      <c r="B10" s="2"/>
      <c r="C10" s="2"/>
      <c r="D10" s="2"/>
      <c r="E10" s="2"/>
      <c r="F10" s="2"/>
      <c r="G10" s="94">
        <f t="shared" si="0"/>
        <v>0</v>
      </c>
      <c r="H10" s="94">
        <f t="shared" si="1"/>
        <v>0</v>
      </c>
      <c r="I10" s="94">
        <f t="shared" si="2"/>
        <v>0</v>
      </c>
      <c r="J10" s="94">
        <f t="shared" si="3"/>
        <v>0</v>
      </c>
    </row>
    <row r="11" spans="1:10">
      <c r="A11" s="13"/>
      <c r="B11" s="2"/>
      <c r="C11" s="2"/>
      <c r="D11" s="2"/>
      <c r="E11" s="2"/>
      <c r="F11" s="2"/>
      <c r="G11" s="94">
        <f t="shared" si="0"/>
        <v>0</v>
      </c>
      <c r="H11" s="94">
        <f t="shared" si="1"/>
        <v>0</v>
      </c>
      <c r="I11" s="94">
        <f t="shared" si="2"/>
        <v>0</v>
      </c>
      <c r="J11" s="94">
        <f t="shared" si="3"/>
        <v>0</v>
      </c>
    </row>
    <row r="12" spans="1:10">
      <c r="A12" s="13"/>
      <c r="B12" s="39"/>
      <c r="C12" s="39"/>
      <c r="D12" s="39"/>
      <c r="E12" s="39"/>
      <c r="F12" s="39"/>
      <c r="G12" s="94">
        <f t="shared" si="0"/>
        <v>0</v>
      </c>
      <c r="H12" s="94">
        <f t="shared" si="1"/>
        <v>0</v>
      </c>
      <c r="I12" s="94">
        <f t="shared" si="2"/>
        <v>0</v>
      </c>
      <c r="J12" s="94">
        <f t="shared" si="3"/>
        <v>0</v>
      </c>
    </row>
    <row r="13" spans="1:10">
      <c r="A13" s="13"/>
      <c r="B13" s="30"/>
      <c r="C13" s="30"/>
      <c r="D13" s="39"/>
      <c r="E13" s="39"/>
      <c r="F13" s="39"/>
      <c r="G13" s="94">
        <f t="shared" si="0"/>
        <v>0</v>
      </c>
      <c r="H13" s="94">
        <f t="shared" si="1"/>
        <v>0</v>
      </c>
      <c r="I13" s="94">
        <f t="shared" si="2"/>
        <v>0</v>
      </c>
      <c r="J13" s="94">
        <f t="shared" si="3"/>
        <v>0</v>
      </c>
    </row>
    <row r="14" spans="1:10">
      <c r="A14" s="13"/>
      <c r="B14" s="2"/>
      <c r="C14" s="2"/>
      <c r="D14" s="2"/>
      <c r="E14" s="2"/>
      <c r="F14" s="2"/>
      <c r="G14" s="94">
        <f t="shared" si="0"/>
        <v>0</v>
      </c>
      <c r="H14" s="94">
        <f t="shared" si="1"/>
        <v>0</v>
      </c>
      <c r="I14" s="94">
        <f t="shared" si="2"/>
        <v>0</v>
      </c>
      <c r="J14" s="94">
        <f t="shared" si="3"/>
        <v>0</v>
      </c>
    </row>
    <row r="15" spans="1:10">
      <c r="A15" s="13"/>
      <c r="B15" s="2"/>
      <c r="C15" s="2"/>
      <c r="D15" s="2"/>
      <c r="E15" s="2"/>
      <c r="F15" s="2"/>
      <c r="G15" s="94">
        <f t="shared" si="0"/>
        <v>0</v>
      </c>
      <c r="H15" s="94">
        <f t="shared" si="1"/>
        <v>0</v>
      </c>
      <c r="I15" s="94">
        <f t="shared" si="2"/>
        <v>0</v>
      </c>
      <c r="J15" s="94">
        <f t="shared" si="3"/>
        <v>0</v>
      </c>
    </row>
    <row r="16" spans="1:10">
      <c r="A16" s="13"/>
      <c r="B16" s="2"/>
      <c r="C16" s="2"/>
      <c r="D16" s="2"/>
      <c r="E16" s="2"/>
      <c r="F16" s="2"/>
      <c r="G16" s="94">
        <f t="shared" si="0"/>
        <v>0</v>
      </c>
      <c r="H16" s="94">
        <f t="shared" si="1"/>
        <v>0</v>
      </c>
      <c r="I16" s="94">
        <f t="shared" si="2"/>
        <v>0</v>
      </c>
      <c r="J16" s="94">
        <f t="shared" si="3"/>
        <v>0</v>
      </c>
    </row>
    <row r="17" spans="1:10">
      <c r="A17" s="13"/>
      <c r="B17" s="2"/>
      <c r="C17" s="2"/>
      <c r="D17" s="2"/>
      <c r="E17" s="2"/>
      <c r="F17" s="2"/>
      <c r="G17" s="94">
        <f t="shared" si="0"/>
        <v>0</v>
      </c>
      <c r="H17" s="94">
        <f t="shared" si="1"/>
        <v>0</v>
      </c>
      <c r="I17" s="94">
        <f t="shared" si="2"/>
        <v>0</v>
      </c>
      <c r="J17" s="94">
        <f t="shared" si="3"/>
        <v>0</v>
      </c>
    </row>
    <row r="18" spans="1:10">
      <c r="A18" s="13"/>
      <c r="B18" s="2"/>
      <c r="C18" s="2"/>
      <c r="D18" s="2"/>
      <c r="E18" s="2"/>
      <c r="F18" s="2"/>
      <c r="G18" s="94">
        <f t="shared" si="0"/>
        <v>0</v>
      </c>
      <c r="H18" s="94">
        <f t="shared" si="1"/>
        <v>0</v>
      </c>
      <c r="I18" s="94">
        <f t="shared" si="2"/>
        <v>0</v>
      </c>
      <c r="J18" s="94">
        <f t="shared" si="3"/>
        <v>0</v>
      </c>
    </row>
    <row r="19" spans="1:10">
      <c r="A19" s="13"/>
      <c r="B19" s="2"/>
      <c r="C19" s="2"/>
      <c r="D19" s="2"/>
      <c r="E19" s="2"/>
      <c r="F19" s="2"/>
      <c r="G19" s="94">
        <f t="shared" si="0"/>
        <v>0</v>
      </c>
      <c r="H19" s="94">
        <f t="shared" si="1"/>
        <v>0</v>
      </c>
      <c r="I19" s="94">
        <f t="shared" si="2"/>
        <v>0</v>
      </c>
      <c r="J19" s="94">
        <f t="shared" si="3"/>
        <v>0</v>
      </c>
    </row>
    <row r="20" spans="1:10">
      <c r="A20" s="13"/>
      <c r="B20" s="2"/>
      <c r="C20" s="2"/>
      <c r="D20" s="2"/>
      <c r="E20" s="2"/>
      <c r="F20" s="2"/>
      <c r="G20" s="94">
        <f t="shared" si="0"/>
        <v>0</v>
      </c>
      <c r="H20" s="94">
        <f t="shared" si="1"/>
        <v>0</v>
      </c>
      <c r="I20" s="94">
        <f t="shared" si="2"/>
        <v>0</v>
      </c>
      <c r="J20" s="94">
        <f t="shared" si="3"/>
        <v>0</v>
      </c>
    </row>
    <row r="21" spans="1:10">
      <c r="A21" s="13"/>
      <c r="B21" s="2"/>
      <c r="C21" s="2"/>
      <c r="D21" s="2"/>
      <c r="E21" s="2"/>
      <c r="F21" s="2"/>
      <c r="G21" s="94">
        <f t="shared" si="0"/>
        <v>0</v>
      </c>
      <c r="H21" s="94">
        <f t="shared" si="1"/>
        <v>0</v>
      </c>
      <c r="I21" s="94">
        <f t="shared" si="2"/>
        <v>0</v>
      </c>
      <c r="J21" s="94">
        <f t="shared" si="3"/>
        <v>0</v>
      </c>
    </row>
    <row r="22" spans="1:10">
      <c r="A22" s="13"/>
      <c r="B22" s="2"/>
      <c r="C22" s="2"/>
      <c r="D22" s="2"/>
      <c r="E22" s="2"/>
      <c r="F22" s="2"/>
      <c r="G22" s="94">
        <f t="shared" si="0"/>
        <v>0</v>
      </c>
      <c r="H22" s="94">
        <f t="shared" si="1"/>
        <v>0</v>
      </c>
      <c r="I22" s="94">
        <f t="shared" si="2"/>
        <v>0</v>
      </c>
      <c r="J22" s="94">
        <f t="shared" si="3"/>
        <v>0</v>
      </c>
    </row>
    <row r="23" spans="1:10">
      <c r="A23" s="13"/>
      <c r="B23" s="2"/>
      <c r="C23" s="2"/>
      <c r="D23" s="2"/>
      <c r="E23" s="2"/>
      <c r="F23" s="2"/>
      <c r="G23" s="94">
        <f t="shared" si="0"/>
        <v>0</v>
      </c>
      <c r="H23" s="94">
        <f t="shared" si="1"/>
        <v>0</v>
      </c>
      <c r="I23" s="94">
        <f t="shared" si="2"/>
        <v>0</v>
      </c>
      <c r="J23" s="94">
        <f t="shared" si="3"/>
        <v>0</v>
      </c>
    </row>
    <row r="24" spans="1:10">
      <c r="A24" s="13"/>
      <c r="B24" s="2"/>
      <c r="C24" s="2"/>
      <c r="D24" s="2"/>
      <c r="E24" s="2"/>
      <c r="F24" s="2"/>
      <c r="G24" s="94">
        <f t="shared" si="0"/>
        <v>0</v>
      </c>
      <c r="H24" s="94">
        <f t="shared" si="1"/>
        <v>0</v>
      </c>
      <c r="I24" s="94">
        <f t="shared" si="2"/>
        <v>0</v>
      </c>
      <c r="J24" s="94">
        <f t="shared" si="3"/>
        <v>0</v>
      </c>
    </row>
    <row r="25" spans="1:10">
      <c r="A25" s="13"/>
      <c r="B25" s="2"/>
      <c r="C25" s="2"/>
      <c r="D25" s="2"/>
      <c r="E25" s="2"/>
      <c r="F25" s="2"/>
      <c r="G25" s="94">
        <f t="shared" si="0"/>
        <v>0</v>
      </c>
      <c r="H25" s="94">
        <f t="shared" si="1"/>
        <v>0</v>
      </c>
      <c r="I25" s="94">
        <f t="shared" si="2"/>
        <v>0</v>
      </c>
      <c r="J25" s="94">
        <f t="shared" si="3"/>
        <v>0</v>
      </c>
    </row>
    <row r="26" spans="1:10">
      <c r="A26" s="13"/>
      <c r="B26" s="2"/>
      <c r="C26" s="2"/>
      <c r="D26" s="2"/>
      <c r="E26" s="2"/>
      <c r="F26" s="2"/>
      <c r="G26" s="94">
        <f t="shared" si="0"/>
        <v>0</v>
      </c>
      <c r="H26" s="94">
        <f t="shared" si="1"/>
        <v>0</v>
      </c>
      <c r="I26" s="94">
        <f t="shared" si="2"/>
        <v>0</v>
      </c>
      <c r="J26" s="94">
        <f t="shared" si="3"/>
        <v>0</v>
      </c>
    </row>
    <row r="27" spans="1:10">
      <c r="A27" s="13"/>
      <c r="B27" s="2"/>
      <c r="C27" s="2"/>
      <c r="D27" s="2"/>
      <c r="E27" s="2"/>
      <c r="F27" s="2"/>
      <c r="G27" s="94">
        <f t="shared" si="0"/>
        <v>0</v>
      </c>
      <c r="H27" s="94">
        <f t="shared" si="1"/>
        <v>0</v>
      </c>
      <c r="I27" s="94">
        <f t="shared" si="2"/>
        <v>0</v>
      </c>
      <c r="J27" s="94">
        <f t="shared" si="3"/>
        <v>0</v>
      </c>
    </row>
    <row r="28" spans="1:10">
      <c r="A28" s="13"/>
      <c r="B28" s="2"/>
      <c r="C28" s="2"/>
      <c r="D28" s="2"/>
      <c r="E28" s="2"/>
      <c r="F28" s="2"/>
      <c r="G28" s="94">
        <f>IFERROR(C28/B28,0)</f>
        <v>0</v>
      </c>
      <c r="H28" s="94">
        <f t="shared" ref="H28:I31" si="4">IFERROR(E28/D28,0)</f>
        <v>0</v>
      </c>
      <c r="I28" s="94">
        <f t="shared" si="4"/>
        <v>0</v>
      </c>
      <c r="J28" s="94">
        <f>IFERROR(F28/B28,0)</f>
        <v>0</v>
      </c>
    </row>
    <row r="29" spans="1:10">
      <c r="A29" s="13"/>
      <c r="B29" s="2"/>
      <c r="C29" s="2"/>
      <c r="D29" s="2"/>
      <c r="E29" s="2"/>
      <c r="F29" s="2"/>
      <c r="G29" s="94">
        <f>IFERROR(C29/B29,0)</f>
        <v>0</v>
      </c>
      <c r="H29" s="94">
        <f t="shared" si="4"/>
        <v>0</v>
      </c>
      <c r="I29" s="94">
        <f t="shared" si="4"/>
        <v>0</v>
      </c>
      <c r="J29" s="94">
        <f>IFERROR(F29/B29,0)</f>
        <v>0</v>
      </c>
    </row>
    <row r="30" spans="1:10">
      <c r="A30" s="30"/>
      <c r="B30" s="39"/>
      <c r="C30" s="39"/>
      <c r="D30" s="39"/>
      <c r="E30" s="39"/>
      <c r="F30" s="39"/>
      <c r="G30" s="94">
        <f>IFERROR(C30/B30,0)</f>
        <v>0</v>
      </c>
      <c r="H30" s="94">
        <f t="shared" si="4"/>
        <v>0</v>
      </c>
      <c r="I30" s="94">
        <f t="shared" si="4"/>
        <v>0</v>
      </c>
      <c r="J30" s="94">
        <f>IFERROR(F30/B30,0)</f>
        <v>0</v>
      </c>
    </row>
    <row r="31" spans="1:10">
      <c r="A31" s="92" t="s">
        <v>32</v>
      </c>
      <c r="B31" s="37">
        <f>SUM(B4:B30)</f>
        <v>1000</v>
      </c>
      <c r="C31" s="37">
        <f>SUM(C4:C30)</f>
        <v>273</v>
      </c>
      <c r="D31" s="37">
        <f>SUM(D4:D30)</f>
        <v>0</v>
      </c>
      <c r="E31" s="37">
        <f>SUM(E4:E30)</f>
        <v>273</v>
      </c>
      <c r="F31" s="37">
        <f>SUM(F4:F30)</f>
        <v>250</v>
      </c>
      <c r="G31" s="94">
        <f>IFERROR(C31/B31,0)</f>
        <v>0.27300000000000002</v>
      </c>
      <c r="H31" s="94">
        <f t="shared" si="4"/>
        <v>0</v>
      </c>
      <c r="I31" s="94">
        <f t="shared" si="4"/>
        <v>0.91575091575091572</v>
      </c>
      <c r="J31" s="94">
        <f>IFERROR(F31/B31,0)</f>
        <v>0.25</v>
      </c>
    </row>
    <row r="32" spans="1:10">
      <c r="A32" s="1"/>
    </row>
    <row r="33" spans="1:10" ht="16.2" thickBot="1">
      <c r="A33" s="343" t="s">
        <v>31</v>
      </c>
      <c r="B33" s="344"/>
      <c r="C33" s="344"/>
      <c r="D33" s="344"/>
      <c r="E33" s="344"/>
      <c r="F33" s="344"/>
      <c r="G33" s="344"/>
      <c r="H33" s="344"/>
      <c r="I33" s="344"/>
      <c r="J33" s="344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ht="31.2">
      <c r="A35" s="43" t="s">
        <v>295</v>
      </c>
      <c r="B35" s="48">
        <v>500</v>
      </c>
      <c r="C35" s="48">
        <v>108</v>
      </c>
      <c r="D35" s="48"/>
      <c r="E35" s="48">
        <v>108</v>
      </c>
      <c r="F35" s="48">
        <v>95</v>
      </c>
      <c r="G35" s="93">
        <f>IFERROR(C35/B35,0)</f>
        <v>0.216</v>
      </c>
      <c r="H35" s="93">
        <f>IFERROR(E35/D35,0)</f>
        <v>0</v>
      </c>
      <c r="I35" s="93">
        <f>IFERROR(F35/E35,0)</f>
        <v>0.87962962962962965</v>
      </c>
      <c r="J35" s="93">
        <f>IFERROR(F35/B35,0)</f>
        <v>0.19</v>
      </c>
    </row>
    <row r="36" spans="1:10">
      <c r="A36" s="13" t="s">
        <v>296</v>
      </c>
      <c r="B36" s="2">
        <v>500</v>
      </c>
      <c r="C36" s="2">
        <v>26</v>
      </c>
      <c r="D36" s="2"/>
      <c r="E36" s="2">
        <v>26</v>
      </c>
      <c r="F36" s="2">
        <v>23</v>
      </c>
      <c r="G36" s="94">
        <f t="shared" ref="G36:G47" si="5">IFERROR(C36/B36,0)</f>
        <v>5.1999999999999998E-2</v>
      </c>
      <c r="H36" s="94">
        <f t="shared" ref="H36:H47" si="6">IFERROR(E36/D36,0)</f>
        <v>0</v>
      </c>
      <c r="I36" s="94">
        <f t="shared" ref="I36:I47" si="7">IFERROR(F36/E36,0)</f>
        <v>0.88461538461538458</v>
      </c>
      <c r="J36" s="94">
        <f t="shared" ref="J36:J47" si="8">IFERROR(F36/B36,0)</f>
        <v>4.5999999999999999E-2</v>
      </c>
    </row>
    <row r="37" spans="1:10">
      <c r="A37" s="13"/>
      <c r="B37" s="2"/>
      <c r="C37" s="2"/>
      <c r="D37" s="2"/>
      <c r="E37" s="2"/>
      <c r="F37" s="2"/>
      <c r="G37" s="94">
        <f t="shared" si="5"/>
        <v>0</v>
      </c>
      <c r="H37" s="94">
        <f t="shared" si="6"/>
        <v>0</v>
      </c>
      <c r="I37" s="94">
        <f t="shared" si="7"/>
        <v>0</v>
      </c>
      <c r="J37" s="94">
        <f t="shared" si="8"/>
        <v>0</v>
      </c>
    </row>
    <row r="38" spans="1:10">
      <c r="A38" s="13"/>
      <c r="B38" s="2"/>
      <c r="C38" s="2"/>
      <c r="D38" s="2"/>
      <c r="E38" s="2"/>
      <c r="F38" s="2"/>
      <c r="G38" s="94">
        <f t="shared" si="5"/>
        <v>0</v>
      </c>
      <c r="H38" s="94">
        <f t="shared" si="6"/>
        <v>0</v>
      </c>
      <c r="I38" s="94">
        <f t="shared" si="7"/>
        <v>0</v>
      </c>
      <c r="J38" s="94">
        <f t="shared" si="8"/>
        <v>0</v>
      </c>
    </row>
    <row r="39" spans="1:10">
      <c r="A39" s="13"/>
      <c r="B39" s="2"/>
      <c r="C39" s="2"/>
      <c r="D39" s="2"/>
      <c r="E39" s="2"/>
      <c r="F39" s="2"/>
      <c r="G39" s="94">
        <f t="shared" si="5"/>
        <v>0</v>
      </c>
      <c r="H39" s="94">
        <f t="shared" si="6"/>
        <v>0</v>
      </c>
      <c r="I39" s="94">
        <f t="shared" si="7"/>
        <v>0</v>
      </c>
      <c r="J39" s="94">
        <f t="shared" si="8"/>
        <v>0</v>
      </c>
    </row>
    <row r="40" spans="1:10">
      <c r="A40" s="13"/>
      <c r="B40" s="2"/>
      <c r="C40" s="2"/>
      <c r="D40" s="2"/>
      <c r="E40" s="2"/>
      <c r="F40" s="2"/>
      <c r="G40" s="94">
        <f t="shared" si="5"/>
        <v>0</v>
      </c>
      <c r="H40" s="94">
        <f t="shared" si="6"/>
        <v>0</v>
      </c>
      <c r="I40" s="94">
        <f t="shared" si="7"/>
        <v>0</v>
      </c>
      <c r="J40" s="94">
        <f t="shared" si="8"/>
        <v>0</v>
      </c>
    </row>
    <row r="41" spans="1:10">
      <c r="A41" s="13"/>
      <c r="B41" s="2"/>
      <c r="C41" s="2"/>
      <c r="D41" s="2"/>
      <c r="E41" s="2"/>
      <c r="F41" s="2"/>
      <c r="G41" s="94">
        <f t="shared" si="5"/>
        <v>0</v>
      </c>
      <c r="H41" s="94">
        <f t="shared" si="6"/>
        <v>0</v>
      </c>
      <c r="I41" s="94">
        <f t="shared" si="7"/>
        <v>0</v>
      </c>
      <c r="J41" s="94">
        <f t="shared" si="8"/>
        <v>0</v>
      </c>
    </row>
    <row r="42" spans="1:10">
      <c r="A42" s="13"/>
      <c r="B42" s="2"/>
      <c r="C42" s="2"/>
      <c r="D42" s="2"/>
      <c r="E42" s="2"/>
      <c r="F42" s="2"/>
      <c r="G42" s="94">
        <f t="shared" si="5"/>
        <v>0</v>
      </c>
      <c r="H42" s="94">
        <f t="shared" si="6"/>
        <v>0</v>
      </c>
      <c r="I42" s="94">
        <f t="shared" si="7"/>
        <v>0</v>
      </c>
      <c r="J42" s="94">
        <f t="shared" si="8"/>
        <v>0</v>
      </c>
    </row>
    <row r="43" spans="1:10">
      <c r="A43" s="13"/>
      <c r="B43" s="39"/>
      <c r="C43" s="39"/>
      <c r="D43" s="39"/>
      <c r="E43" s="39"/>
      <c r="F43" s="39"/>
      <c r="G43" s="94">
        <f t="shared" si="5"/>
        <v>0</v>
      </c>
      <c r="H43" s="94">
        <f t="shared" si="6"/>
        <v>0</v>
      </c>
      <c r="I43" s="94">
        <f t="shared" si="7"/>
        <v>0</v>
      </c>
      <c r="J43" s="94">
        <f t="shared" si="8"/>
        <v>0</v>
      </c>
    </row>
    <row r="44" spans="1:10">
      <c r="A44" s="13"/>
      <c r="B44" s="30"/>
      <c r="C44" s="30"/>
      <c r="D44" s="39"/>
      <c r="E44" s="39"/>
      <c r="F44" s="39"/>
      <c r="G44" s="94">
        <f t="shared" si="5"/>
        <v>0</v>
      </c>
      <c r="H44" s="94">
        <f t="shared" si="6"/>
        <v>0</v>
      </c>
      <c r="I44" s="94">
        <f t="shared" si="7"/>
        <v>0</v>
      </c>
      <c r="J44" s="94">
        <f t="shared" si="8"/>
        <v>0</v>
      </c>
    </row>
    <row r="45" spans="1:10">
      <c r="A45" s="13"/>
      <c r="B45" s="2"/>
      <c r="C45" s="2"/>
      <c r="D45" s="2"/>
      <c r="E45" s="2"/>
      <c r="F45" s="2"/>
      <c r="G45" s="94">
        <f t="shared" si="5"/>
        <v>0</v>
      </c>
      <c r="H45" s="94">
        <f t="shared" si="6"/>
        <v>0</v>
      </c>
      <c r="I45" s="94">
        <f t="shared" si="7"/>
        <v>0</v>
      </c>
      <c r="J45" s="94">
        <f t="shared" si="8"/>
        <v>0</v>
      </c>
    </row>
    <row r="46" spans="1:10">
      <c r="A46" s="13"/>
      <c r="B46" s="2"/>
      <c r="C46" s="2"/>
      <c r="D46" s="2"/>
      <c r="E46" s="2"/>
      <c r="F46" s="2"/>
      <c r="G46" s="94">
        <f t="shared" si="5"/>
        <v>0</v>
      </c>
      <c r="H46" s="94">
        <f t="shared" si="6"/>
        <v>0</v>
      </c>
      <c r="I46" s="94">
        <f t="shared" si="7"/>
        <v>0</v>
      </c>
      <c r="J46" s="94">
        <f t="shared" si="8"/>
        <v>0</v>
      </c>
    </row>
    <row r="47" spans="1:10">
      <c r="A47" s="13"/>
      <c r="B47" s="2"/>
      <c r="C47" s="2"/>
      <c r="D47" s="2"/>
      <c r="E47" s="2"/>
      <c r="F47" s="2"/>
      <c r="G47" s="94">
        <f t="shared" si="5"/>
        <v>0</v>
      </c>
      <c r="H47" s="94">
        <f t="shared" si="6"/>
        <v>0</v>
      </c>
      <c r="I47" s="94">
        <f t="shared" si="7"/>
        <v>0</v>
      </c>
      <c r="J47" s="94">
        <f t="shared" si="8"/>
        <v>0</v>
      </c>
    </row>
    <row r="48" spans="1:10">
      <c r="A48" s="13"/>
      <c r="B48" s="2"/>
      <c r="C48" s="2"/>
      <c r="D48" s="2"/>
      <c r="E48" s="2"/>
      <c r="F48" s="2"/>
      <c r="G48" s="94">
        <f t="shared" ref="G48:G60" si="9">IFERROR(C48/B48,0)</f>
        <v>0</v>
      </c>
      <c r="H48" s="94">
        <f t="shared" ref="H48:H60" si="10">IFERROR(E48/D48,0)</f>
        <v>0</v>
      </c>
      <c r="I48" s="94">
        <f t="shared" ref="I48:I60" si="11">IFERROR(F48/E48,0)</f>
        <v>0</v>
      </c>
      <c r="J48" s="94">
        <f t="shared" ref="J48:J60" si="12">IFERROR(F48/B48,0)</f>
        <v>0</v>
      </c>
    </row>
    <row r="49" spans="1:10">
      <c r="A49" s="13"/>
      <c r="B49" s="2"/>
      <c r="C49" s="2"/>
      <c r="D49" s="2"/>
      <c r="E49" s="2"/>
      <c r="F49" s="2"/>
      <c r="G49" s="94">
        <f t="shared" si="9"/>
        <v>0</v>
      </c>
      <c r="H49" s="94">
        <f t="shared" si="10"/>
        <v>0</v>
      </c>
      <c r="I49" s="94">
        <f t="shared" si="11"/>
        <v>0</v>
      </c>
      <c r="J49" s="94">
        <f t="shared" si="12"/>
        <v>0</v>
      </c>
    </row>
    <row r="50" spans="1:10">
      <c r="A50" s="13"/>
      <c r="B50" s="2"/>
      <c r="C50" s="2"/>
      <c r="D50" s="2"/>
      <c r="E50" s="2"/>
      <c r="F50" s="2"/>
      <c r="G50" s="94">
        <f t="shared" si="9"/>
        <v>0</v>
      </c>
      <c r="H50" s="94">
        <f t="shared" si="10"/>
        <v>0</v>
      </c>
      <c r="I50" s="94">
        <f t="shared" si="11"/>
        <v>0</v>
      </c>
      <c r="J50" s="94">
        <f t="shared" si="12"/>
        <v>0</v>
      </c>
    </row>
    <row r="51" spans="1:10">
      <c r="A51" s="13"/>
      <c r="B51" s="2"/>
      <c r="C51" s="2"/>
      <c r="D51" s="2"/>
      <c r="E51" s="2"/>
      <c r="F51" s="2"/>
      <c r="G51" s="94">
        <f t="shared" si="9"/>
        <v>0</v>
      </c>
      <c r="H51" s="94">
        <f t="shared" si="10"/>
        <v>0</v>
      </c>
      <c r="I51" s="94">
        <f t="shared" si="11"/>
        <v>0</v>
      </c>
      <c r="J51" s="94">
        <f t="shared" si="12"/>
        <v>0</v>
      </c>
    </row>
    <row r="52" spans="1:10">
      <c r="A52" s="13"/>
      <c r="B52" s="2"/>
      <c r="C52" s="2"/>
      <c r="D52" s="2"/>
      <c r="E52" s="2"/>
      <c r="F52" s="2"/>
      <c r="G52" s="94">
        <f t="shared" si="9"/>
        <v>0</v>
      </c>
      <c r="H52" s="94">
        <f t="shared" si="10"/>
        <v>0</v>
      </c>
      <c r="I52" s="94">
        <f t="shared" si="11"/>
        <v>0</v>
      </c>
      <c r="J52" s="94">
        <f t="shared" si="12"/>
        <v>0</v>
      </c>
    </row>
    <row r="53" spans="1:10">
      <c r="A53" s="13"/>
      <c r="B53" s="2"/>
      <c r="C53" s="2"/>
      <c r="D53" s="2"/>
      <c r="E53" s="2"/>
      <c r="F53" s="2"/>
      <c r="G53" s="94">
        <f t="shared" si="9"/>
        <v>0</v>
      </c>
      <c r="H53" s="94">
        <f t="shared" si="10"/>
        <v>0</v>
      </c>
      <c r="I53" s="94">
        <f t="shared" si="11"/>
        <v>0</v>
      </c>
      <c r="J53" s="94">
        <f t="shared" si="12"/>
        <v>0</v>
      </c>
    </row>
    <row r="54" spans="1:10">
      <c r="A54" s="13"/>
      <c r="B54" s="2"/>
      <c r="C54" s="2"/>
      <c r="D54" s="2"/>
      <c r="E54" s="2"/>
      <c r="F54" s="2"/>
      <c r="G54" s="94">
        <f t="shared" si="9"/>
        <v>0</v>
      </c>
      <c r="H54" s="94">
        <f t="shared" si="10"/>
        <v>0</v>
      </c>
      <c r="I54" s="94">
        <f t="shared" si="11"/>
        <v>0</v>
      </c>
      <c r="J54" s="94">
        <f t="shared" si="12"/>
        <v>0</v>
      </c>
    </row>
    <row r="55" spans="1:10">
      <c r="A55" s="13"/>
      <c r="B55" s="2"/>
      <c r="C55" s="2"/>
      <c r="D55" s="2"/>
      <c r="E55" s="2"/>
      <c r="F55" s="2"/>
      <c r="G55" s="94">
        <f t="shared" si="9"/>
        <v>0</v>
      </c>
      <c r="H55" s="94">
        <f t="shared" si="10"/>
        <v>0</v>
      </c>
      <c r="I55" s="94">
        <f t="shared" si="11"/>
        <v>0</v>
      </c>
      <c r="J55" s="94">
        <f t="shared" si="12"/>
        <v>0</v>
      </c>
    </row>
    <row r="56" spans="1:10">
      <c r="A56" s="13"/>
      <c r="B56" s="2"/>
      <c r="C56" s="2"/>
      <c r="D56" s="2"/>
      <c r="E56" s="2"/>
      <c r="F56" s="2"/>
      <c r="G56" s="94">
        <f t="shared" si="9"/>
        <v>0</v>
      </c>
      <c r="H56" s="94">
        <f t="shared" si="10"/>
        <v>0</v>
      </c>
      <c r="I56" s="94">
        <f t="shared" si="11"/>
        <v>0</v>
      </c>
      <c r="J56" s="94">
        <f t="shared" si="12"/>
        <v>0</v>
      </c>
    </row>
    <row r="57" spans="1:10">
      <c r="A57" s="13"/>
      <c r="B57" s="2"/>
      <c r="C57" s="2"/>
      <c r="D57" s="2"/>
      <c r="E57" s="2"/>
      <c r="F57" s="2"/>
      <c r="G57" s="94">
        <f t="shared" si="9"/>
        <v>0</v>
      </c>
      <c r="H57" s="94">
        <f t="shared" si="10"/>
        <v>0</v>
      </c>
      <c r="I57" s="94">
        <f t="shared" si="11"/>
        <v>0</v>
      </c>
      <c r="J57" s="94">
        <f t="shared" si="12"/>
        <v>0</v>
      </c>
    </row>
    <row r="58" spans="1:10">
      <c r="A58" s="13"/>
      <c r="B58" s="2"/>
      <c r="C58" s="2"/>
      <c r="D58" s="2"/>
      <c r="E58" s="2"/>
      <c r="F58" s="2"/>
      <c r="G58" s="94">
        <f t="shared" si="9"/>
        <v>0</v>
      </c>
      <c r="H58" s="94">
        <f t="shared" si="10"/>
        <v>0</v>
      </c>
      <c r="I58" s="94">
        <f t="shared" si="11"/>
        <v>0</v>
      </c>
      <c r="J58" s="94">
        <f t="shared" si="12"/>
        <v>0</v>
      </c>
    </row>
    <row r="59" spans="1:10">
      <c r="A59" s="13"/>
      <c r="B59" s="2"/>
      <c r="C59" s="2"/>
      <c r="D59" s="2"/>
      <c r="E59" s="2"/>
      <c r="F59" s="2"/>
      <c r="G59" s="94">
        <f t="shared" si="9"/>
        <v>0</v>
      </c>
      <c r="H59" s="94">
        <f t="shared" si="10"/>
        <v>0</v>
      </c>
      <c r="I59" s="94">
        <f t="shared" si="11"/>
        <v>0</v>
      </c>
      <c r="J59" s="94">
        <f t="shared" si="12"/>
        <v>0</v>
      </c>
    </row>
    <row r="60" spans="1:10">
      <c r="A60" s="13"/>
      <c r="B60" s="2"/>
      <c r="C60" s="2"/>
      <c r="D60" s="2"/>
      <c r="E60" s="2"/>
      <c r="F60" s="2"/>
      <c r="G60" s="94">
        <f t="shared" si="9"/>
        <v>0</v>
      </c>
      <c r="H60" s="94">
        <f t="shared" si="10"/>
        <v>0</v>
      </c>
      <c r="I60" s="94">
        <f t="shared" si="11"/>
        <v>0</v>
      </c>
      <c r="J60" s="94">
        <f t="shared" si="12"/>
        <v>0</v>
      </c>
    </row>
    <row r="61" spans="1:10">
      <c r="A61" s="30"/>
      <c r="B61" s="39"/>
      <c r="C61" s="39"/>
      <c r="D61" s="39"/>
      <c r="E61" s="39"/>
      <c r="F61" s="39"/>
      <c r="G61" s="94">
        <f>IFERROR(C61/B61,0)</f>
        <v>0</v>
      </c>
      <c r="H61" s="94">
        <f>IFERROR(E61/D61,0)</f>
        <v>0</v>
      </c>
      <c r="I61" s="94">
        <f>IFERROR(F61/E61,0)</f>
        <v>0</v>
      </c>
      <c r="J61" s="94">
        <f>IFERROR(F61/B61,0)</f>
        <v>0</v>
      </c>
    </row>
    <row r="62" spans="1:10">
      <c r="A62" s="92" t="s">
        <v>32</v>
      </c>
      <c r="B62" s="37">
        <f>SUM(B35:B61)</f>
        <v>1000</v>
      </c>
      <c r="C62" s="37">
        <f>SUM(C35:C61)</f>
        <v>134</v>
      </c>
      <c r="D62" s="37">
        <f>SUM(D35:D61)</f>
        <v>0</v>
      </c>
      <c r="E62" s="37">
        <f>SUM(E35:E61)</f>
        <v>134</v>
      </c>
      <c r="F62" s="37">
        <f>SUM(F35:F61)</f>
        <v>118</v>
      </c>
      <c r="G62" s="94">
        <f>IFERROR(C62/B62,0)</f>
        <v>0.13400000000000001</v>
      </c>
      <c r="H62" s="94">
        <f>IFERROR(E62/D62,0)</f>
        <v>0</v>
      </c>
      <c r="I62" s="94">
        <f>IFERROR(F62/E62,0)</f>
        <v>0.88059701492537312</v>
      </c>
      <c r="J62" s="94">
        <f>IFERROR(F62/B62,0)</f>
        <v>0.11799999999999999</v>
      </c>
    </row>
    <row r="64" spans="1:10" ht="16.2" thickBot="1">
      <c r="A64" s="346" t="s">
        <v>80</v>
      </c>
      <c r="B64" s="347"/>
      <c r="C64" s="347"/>
      <c r="D64" s="347"/>
      <c r="E64" s="348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 ht="31.2">
      <c r="A66" s="43" t="s">
        <v>295</v>
      </c>
      <c r="B66" s="48">
        <v>140</v>
      </c>
      <c r="C66" s="48"/>
      <c r="D66" s="48">
        <v>140</v>
      </c>
      <c r="E66" s="48">
        <v>131</v>
      </c>
      <c r="F66" s="95">
        <f>+IFERROR(B66/(C4+C35),0)*100</f>
        <v>51.282051282051277</v>
      </c>
      <c r="G66" s="95">
        <f>+IFERROR(C66/(D4+D35),0)*100</f>
        <v>0</v>
      </c>
      <c r="H66" s="95">
        <f>+IFERROR(D66/(E4+E35),0)*100</f>
        <v>51.282051282051277</v>
      </c>
      <c r="I66" s="95">
        <f>+IFERROR(E66/(F4+F35),0)*100</f>
        <v>53.909465020576128</v>
      </c>
    </row>
    <row r="67" spans="1:9">
      <c r="A67" s="13" t="s">
        <v>296</v>
      </c>
      <c r="B67" s="2">
        <v>77</v>
      </c>
      <c r="C67" s="2"/>
      <c r="D67" s="2">
        <v>77</v>
      </c>
      <c r="E67" s="2">
        <v>72</v>
      </c>
      <c r="F67" s="96">
        <f t="shared" ref="F67:F76" si="13">+IFERROR(B67/(C5+C36),0)*100</f>
        <v>57.462686567164177</v>
      </c>
      <c r="G67" s="96">
        <f t="shared" ref="G67:G76" si="14">+IFERROR(C67/(D5+D36),0)*100</f>
        <v>0</v>
      </c>
      <c r="H67" s="96">
        <f t="shared" ref="H67:H77" si="15">+IFERROR(D67/(E5+E36),0)*100</f>
        <v>57.462686567164177</v>
      </c>
      <c r="I67" s="96">
        <f t="shared" ref="I67:I77" si="16">+IFERROR(E67/(F5+F36),0)*100</f>
        <v>57.599999999999994</v>
      </c>
    </row>
    <row r="68" spans="1:9">
      <c r="A68" s="13"/>
      <c r="B68" s="2"/>
      <c r="C68" s="2"/>
      <c r="D68" s="2"/>
      <c r="E68" s="2"/>
      <c r="F68" s="96">
        <f t="shared" si="13"/>
        <v>0</v>
      </c>
      <c r="G68" s="96">
        <f t="shared" si="14"/>
        <v>0</v>
      </c>
      <c r="H68" s="96">
        <f t="shared" si="15"/>
        <v>0</v>
      </c>
      <c r="I68" s="96">
        <f t="shared" si="16"/>
        <v>0</v>
      </c>
    </row>
    <row r="69" spans="1:9">
      <c r="A69" s="13"/>
      <c r="B69" s="2"/>
      <c r="C69" s="2"/>
      <c r="D69" s="2"/>
      <c r="E69" s="2"/>
      <c r="F69" s="96">
        <f t="shared" si="13"/>
        <v>0</v>
      </c>
      <c r="G69" s="96">
        <f t="shared" si="14"/>
        <v>0</v>
      </c>
      <c r="H69" s="96">
        <f t="shared" si="15"/>
        <v>0</v>
      </c>
      <c r="I69" s="96">
        <f t="shared" si="16"/>
        <v>0</v>
      </c>
    </row>
    <row r="70" spans="1:9">
      <c r="A70" s="13"/>
      <c r="B70" s="2"/>
      <c r="C70" s="2"/>
      <c r="D70" s="2"/>
      <c r="E70" s="2"/>
      <c r="F70" s="96">
        <f t="shared" si="13"/>
        <v>0</v>
      </c>
      <c r="G70" s="96">
        <f t="shared" si="14"/>
        <v>0</v>
      </c>
      <c r="H70" s="96">
        <f t="shared" si="15"/>
        <v>0</v>
      </c>
      <c r="I70" s="96">
        <f t="shared" si="16"/>
        <v>0</v>
      </c>
    </row>
    <row r="71" spans="1:9">
      <c r="A71" s="13"/>
      <c r="B71" s="2"/>
      <c r="C71" s="2"/>
      <c r="D71" s="2"/>
      <c r="E71" s="2"/>
      <c r="F71" s="96">
        <f t="shared" si="13"/>
        <v>0</v>
      </c>
      <c r="G71" s="96">
        <f t="shared" si="14"/>
        <v>0</v>
      </c>
      <c r="H71" s="96">
        <f t="shared" si="15"/>
        <v>0</v>
      </c>
      <c r="I71" s="96">
        <f t="shared" si="16"/>
        <v>0</v>
      </c>
    </row>
    <row r="72" spans="1:9">
      <c r="A72" s="13"/>
      <c r="B72" s="2"/>
      <c r="C72" s="2"/>
      <c r="D72" s="2"/>
      <c r="E72" s="2"/>
      <c r="F72" s="96">
        <f t="shared" si="13"/>
        <v>0</v>
      </c>
      <c r="G72" s="96">
        <f t="shared" si="14"/>
        <v>0</v>
      </c>
      <c r="H72" s="96">
        <f t="shared" si="15"/>
        <v>0</v>
      </c>
      <c r="I72" s="96">
        <f t="shared" si="16"/>
        <v>0</v>
      </c>
    </row>
    <row r="73" spans="1:9">
      <c r="A73" s="13"/>
      <c r="B73" s="39"/>
      <c r="C73" s="39"/>
      <c r="D73" s="39"/>
      <c r="E73" s="39"/>
      <c r="F73" s="96">
        <f t="shared" si="13"/>
        <v>0</v>
      </c>
      <c r="G73" s="96">
        <f t="shared" si="14"/>
        <v>0</v>
      </c>
      <c r="H73" s="96">
        <f t="shared" si="15"/>
        <v>0</v>
      </c>
      <c r="I73" s="96">
        <f t="shared" si="16"/>
        <v>0</v>
      </c>
    </row>
    <row r="74" spans="1:9">
      <c r="A74" s="13"/>
      <c r="B74" s="30"/>
      <c r="C74" s="39"/>
      <c r="D74" s="39"/>
      <c r="E74" s="39"/>
      <c r="F74" s="96">
        <f t="shared" si="13"/>
        <v>0</v>
      </c>
      <c r="G74" s="96">
        <f t="shared" si="14"/>
        <v>0</v>
      </c>
      <c r="H74" s="96">
        <f t="shared" si="15"/>
        <v>0</v>
      </c>
      <c r="I74" s="96">
        <f t="shared" si="16"/>
        <v>0</v>
      </c>
    </row>
    <row r="75" spans="1:9">
      <c r="A75" s="13"/>
      <c r="B75" s="2"/>
      <c r="C75" s="2"/>
      <c r="D75" s="2"/>
      <c r="E75" s="2"/>
      <c r="F75" s="96">
        <f t="shared" si="13"/>
        <v>0</v>
      </c>
      <c r="G75" s="96">
        <f t="shared" si="14"/>
        <v>0</v>
      </c>
      <c r="H75" s="96">
        <f t="shared" si="15"/>
        <v>0</v>
      </c>
      <c r="I75" s="96">
        <f t="shared" si="16"/>
        <v>0</v>
      </c>
    </row>
    <row r="76" spans="1:9">
      <c r="A76" s="13"/>
      <c r="B76" s="2"/>
      <c r="C76" s="2"/>
      <c r="D76" s="2"/>
      <c r="E76" s="2"/>
      <c r="F76" s="96">
        <f t="shared" si="13"/>
        <v>0</v>
      </c>
      <c r="G76" s="96">
        <f t="shared" si="14"/>
        <v>0</v>
      </c>
      <c r="H76" s="96">
        <f t="shared" si="15"/>
        <v>0</v>
      </c>
      <c r="I76" s="96">
        <f t="shared" si="16"/>
        <v>0</v>
      </c>
    </row>
    <row r="77" spans="1:9">
      <c r="A77" s="13"/>
      <c r="B77" s="2"/>
      <c r="C77" s="2"/>
      <c r="D77" s="2"/>
      <c r="E77" s="2"/>
      <c r="F77" s="96">
        <f t="shared" ref="F77:G87" si="17">+IFERROR(B77/(C15+C46),0)*100</f>
        <v>0</v>
      </c>
      <c r="G77" s="96">
        <f t="shared" si="17"/>
        <v>0</v>
      </c>
      <c r="H77" s="96">
        <f t="shared" si="15"/>
        <v>0</v>
      </c>
      <c r="I77" s="96">
        <f t="shared" si="16"/>
        <v>0</v>
      </c>
    </row>
    <row r="78" spans="1:9">
      <c r="A78" s="13"/>
      <c r="B78" s="2"/>
      <c r="C78" s="2"/>
      <c r="D78" s="2"/>
      <c r="E78" s="2"/>
      <c r="F78" s="96">
        <f t="shared" si="17"/>
        <v>0</v>
      </c>
      <c r="G78" s="96">
        <f t="shared" si="17"/>
        <v>0</v>
      </c>
      <c r="H78" s="96">
        <f t="shared" ref="H78:H93" si="18">+IFERROR(D78/(E16+E47),0)*100</f>
        <v>0</v>
      </c>
      <c r="I78" s="96">
        <f t="shared" ref="I78:I93" si="19">+IFERROR(E78/(F16+F47),0)*100</f>
        <v>0</v>
      </c>
    </row>
    <row r="79" spans="1:9">
      <c r="A79" s="13"/>
      <c r="B79" s="2"/>
      <c r="C79" s="2"/>
      <c r="D79" s="2"/>
      <c r="E79" s="2"/>
      <c r="F79" s="96">
        <f t="shared" si="17"/>
        <v>0</v>
      </c>
      <c r="G79" s="96">
        <f t="shared" si="17"/>
        <v>0</v>
      </c>
      <c r="H79" s="96">
        <f t="shared" si="18"/>
        <v>0</v>
      </c>
      <c r="I79" s="96">
        <f t="shared" si="19"/>
        <v>0</v>
      </c>
    </row>
    <row r="80" spans="1:9">
      <c r="A80" s="13"/>
      <c r="B80" s="2"/>
      <c r="C80" s="2"/>
      <c r="D80" s="2"/>
      <c r="E80" s="2"/>
      <c r="F80" s="96">
        <f t="shared" si="17"/>
        <v>0</v>
      </c>
      <c r="G80" s="96">
        <f t="shared" si="17"/>
        <v>0</v>
      </c>
      <c r="H80" s="96">
        <f t="shared" si="18"/>
        <v>0</v>
      </c>
      <c r="I80" s="96">
        <f t="shared" si="19"/>
        <v>0</v>
      </c>
    </row>
    <row r="81" spans="1:9">
      <c r="A81" s="13"/>
      <c r="B81" s="2"/>
      <c r="C81" s="2"/>
      <c r="D81" s="2"/>
      <c r="E81" s="2"/>
      <c r="F81" s="96">
        <f t="shared" si="17"/>
        <v>0</v>
      </c>
      <c r="G81" s="96">
        <f t="shared" si="17"/>
        <v>0</v>
      </c>
      <c r="H81" s="96">
        <f t="shared" si="18"/>
        <v>0</v>
      </c>
      <c r="I81" s="96">
        <f t="shared" si="19"/>
        <v>0</v>
      </c>
    </row>
    <row r="82" spans="1:9">
      <c r="A82" s="13"/>
      <c r="B82" s="2"/>
      <c r="C82" s="2"/>
      <c r="D82" s="2"/>
      <c r="E82" s="2"/>
      <c r="F82" s="96">
        <f t="shared" si="17"/>
        <v>0</v>
      </c>
      <c r="G82" s="96">
        <f t="shared" si="17"/>
        <v>0</v>
      </c>
      <c r="H82" s="96">
        <f t="shared" si="18"/>
        <v>0</v>
      </c>
      <c r="I82" s="96">
        <f t="shared" si="19"/>
        <v>0</v>
      </c>
    </row>
    <row r="83" spans="1:9">
      <c r="A83" s="13"/>
      <c r="B83" s="2"/>
      <c r="C83" s="2"/>
      <c r="D83" s="2"/>
      <c r="E83" s="2"/>
      <c r="F83" s="96">
        <f t="shared" si="17"/>
        <v>0</v>
      </c>
      <c r="G83" s="96">
        <f t="shared" si="17"/>
        <v>0</v>
      </c>
      <c r="H83" s="96">
        <f t="shared" si="18"/>
        <v>0</v>
      </c>
      <c r="I83" s="96">
        <f t="shared" si="19"/>
        <v>0</v>
      </c>
    </row>
    <row r="84" spans="1:9">
      <c r="A84" s="13"/>
      <c r="B84" s="2"/>
      <c r="C84" s="2"/>
      <c r="D84" s="2"/>
      <c r="E84" s="2"/>
      <c r="F84" s="96">
        <f t="shared" si="17"/>
        <v>0</v>
      </c>
      <c r="G84" s="96">
        <f t="shared" si="17"/>
        <v>0</v>
      </c>
      <c r="H84" s="96">
        <f t="shared" si="18"/>
        <v>0</v>
      </c>
      <c r="I84" s="96">
        <f t="shared" si="19"/>
        <v>0</v>
      </c>
    </row>
    <row r="85" spans="1:9">
      <c r="A85" s="13"/>
      <c r="B85" s="2"/>
      <c r="C85" s="2"/>
      <c r="D85" s="2"/>
      <c r="E85" s="2"/>
      <c r="F85" s="96">
        <f t="shared" si="17"/>
        <v>0</v>
      </c>
      <c r="G85" s="96">
        <f t="shared" si="17"/>
        <v>0</v>
      </c>
      <c r="H85" s="96">
        <f t="shared" si="18"/>
        <v>0</v>
      </c>
      <c r="I85" s="96">
        <f t="shared" si="19"/>
        <v>0</v>
      </c>
    </row>
    <row r="86" spans="1:9">
      <c r="A86" s="13"/>
      <c r="B86" s="2"/>
      <c r="C86" s="2"/>
      <c r="D86" s="2"/>
      <c r="E86" s="2"/>
      <c r="F86" s="96">
        <f t="shared" si="17"/>
        <v>0</v>
      </c>
      <c r="G86" s="96">
        <f t="shared" si="17"/>
        <v>0</v>
      </c>
      <c r="H86" s="96">
        <f t="shared" si="18"/>
        <v>0</v>
      </c>
      <c r="I86" s="96">
        <f t="shared" si="19"/>
        <v>0</v>
      </c>
    </row>
    <row r="87" spans="1:9">
      <c r="A87" s="13"/>
      <c r="B87" s="2"/>
      <c r="C87" s="2"/>
      <c r="D87" s="2"/>
      <c r="E87" s="2"/>
      <c r="F87" s="96">
        <f t="shared" si="17"/>
        <v>0</v>
      </c>
      <c r="G87" s="96">
        <f t="shared" si="17"/>
        <v>0</v>
      </c>
      <c r="H87" s="96">
        <f t="shared" si="18"/>
        <v>0</v>
      </c>
      <c r="I87" s="96">
        <f t="shared" si="19"/>
        <v>0</v>
      </c>
    </row>
    <row r="88" spans="1:9">
      <c r="A88" s="13"/>
      <c r="B88" s="2"/>
      <c r="C88" s="2"/>
      <c r="D88" s="2"/>
      <c r="E88" s="2"/>
      <c r="F88" s="96">
        <f t="shared" ref="F88:G93" si="20">+IFERROR(B88/(C26+C57),0)*100</f>
        <v>0</v>
      </c>
      <c r="G88" s="96">
        <f t="shared" si="20"/>
        <v>0</v>
      </c>
      <c r="H88" s="96">
        <f t="shared" si="18"/>
        <v>0</v>
      </c>
      <c r="I88" s="96">
        <f t="shared" si="19"/>
        <v>0</v>
      </c>
    </row>
    <row r="89" spans="1:9">
      <c r="A89" s="13"/>
      <c r="B89" s="2"/>
      <c r="C89" s="2"/>
      <c r="D89" s="2"/>
      <c r="E89" s="2"/>
      <c r="F89" s="96">
        <f t="shared" si="20"/>
        <v>0</v>
      </c>
      <c r="G89" s="96">
        <f t="shared" si="20"/>
        <v>0</v>
      </c>
      <c r="H89" s="96">
        <f t="shared" si="18"/>
        <v>0</v>
      </c>
      <c r="I89" s="96">
        <f t="shared" si="19"/>
        <v>0</v>
      </c>
    </row>
    <row r="90" spans="1:9">
      <c r="A90" s="13"/>
      <c r="B90" s="2"/>
      <c r="C90" s="2"/>
      <c r="D90" s="2"/>
      <c r="E90" s="2"/>
      <c r="F90" s="96">
        <f t="shared" si="20"/>
        <v>0</v>
      </c>
      <c r="G90" s="96">
        <f t="shared" si="20"/>
        <v>0</v>
      </c>
      <c r="H90" s="96">
        <f t="shared" si="18"/>
        <v>0</v>
      </c>
      <c r="I90" s="96">
        <f t="shared" si="19"/>
        <v>0</v>
      </c>
    </row>
    <row r="91" spans="1:9">
      <c r="A91" s="13"/>
      <c r="B91" s="2"/>
      <c r="C91" s="2"/>
      <c r="D91" s="2"/>
      <c r="E91" s="2"/>
      <c r="F91" s="96">
        <f t="shared" si="20"/>
        <v>0</v>
      </c>
      <c r="G91" s="96">
        <f t="shared" si="20"/>
        <v>0</v>
      </c>
      <c r="H91" s="96">
        <f t="shared" si="18"/>
        <v>0</v>
      </c>
      <c r="I91" s="96">
        <f t="shared" si="19"/>
        <v>0</v>
      </c>
    </row>
    <row r="92" spans="1:9">
      <c r="A92" s="30"/>
      <c r="B92" s="2"/>
      <c r="C92" s="2"/>
      <c r="D92" s="2"/>
      <c r="E92" s="2"/>
      <c r="F92" s="96">
        <f t="shared" si="20"/>
        <v>0</v>
      </c>
      <c r="G92" s="96">
        <f t="shared" si="20"/>
        <v>0</v>
      </c>
      <c r="H92" s="96">
        <f t="shared" si="18"/>
        <v>0</v>
      </c>
      <c r="I92" s="96">
        <f t="shared" si="19"/>
        <v>0</v>
      </c>
    </row>
    <row r="93" spans="1:9">
      <c r="A93" s="92" t="s">
        <v>32</v>
      </c>
      <c r="B93" s="37">
        <f>SUM(B66:B92)</f>
        <v>217</v>
      </c>
      <c r="C93" s="37">
        <f>SUM(C66:C92)</f>
        <v>0</v>
      </c>
      <c r="D93" s="37">
        <f>SUM(D66:D92)</f>
        <v>217</v>
      </c>
      <c r="E93" s="37">
        <f>SUM(E66:E92)</f>
        <v>203</v>
      </c>
      <c r="F93" s="96">
        <f t="shared" si="20"/>
        <v>53.316953316953317</v>
      </c>
      <c r="G93" s="96">
        <f t="shared" si="20"/>
        <v>0</v>
      </c>
      <c r="H93" s="96">
        <f t="shared" si="18"/>
        <v>53.316953316953317</v>
      </c>
      <c r="I93" s="96">
        <f t="shared" si="19"/>
        <v>55.163043478260867</v>
      </c>
    </row>
    <row r="94" spans="1:9">
      <c r="A94" s="16"/>
    </row>
    <row r="95" spans="1:9" ht="16.2" thickBot="1">
      <c r="A95" s="83" t="s">
        <v>81</v>
      </c>
      <c r="B95" s="6"/>
      <c r="C95" s="6"/>
      <c r="D95" s="6"/>
      <c r="E95" s="6"/>
    </row>
    <row r="96" spans="1:9" ht="63" thickBot="1">
      <c r="A96" s="61" t="s">
        <v>65</v>
      </c>
      <c r="B96" s="62" t="s">
        <v>67</v>
      </c>
      <c r="C96" s="63" t="s">
        <v>68</v>
      </c>
      <c r="D96" s="63" t="s">
        <v>69</v>
      </c>
      <c r="E96" s="63" t="s">
        <v>70</v>
      </c>
      <c r="F96" s="64" t="s">
        <v>76</v>
      </c>
      <c r="G96" s="64" t="s">
        <v>77</v>
      </c>
      <c r="H96" s="64" t="s">
        <v>78</v>
      </c>
      <c r="I96" s="65" t="s">
        <v>79</v>
      </c>
    </row>
    <row r="97" spans="1:9" ht="31.2">
      <c r="A97" s="43" t="s">
        <v>295</v>
      </c>
      <c r="B97" s="48">
        <v>42</v>
      </c>
      <c r="C97" s="48"/>
      <c r="D97" s="48">
        <v>42</v>
      </c>
      <c r="E97" s="48">
        <v>35</v>
      </c>
      <c r="F97" s="95">
        <f>+IFERROR(B97/(C4+C35),0)*100</f>
        <v>15.384615384615385</v>
      </c>
      <c r="G97" s="95">
        <f>+IFERROR(C97/(D4+D35),0)*100</f>
        <v>0</v>
      </c>
      <c r="H97" s="95">
        <f>+IFERROR(D97/(E4+E35),0)*100</f>
        <v>15.384615384615385</v>
      </c>
      <c r="I97" s="95">
        <f>+IFERROR(E97/(F4+F35),0)*100</f>
        <v>14.403292181069959</v>
      </c>
    </row>
    <row r="98" spans="1:9">
      <c r="A98" s="13" t="s">
        <v>296</v>
      </c>
      <c r="B98" s="2">
        <v>25</v>
      </c>
      <c r="C98" s="2"/>
      <c r="D98" s="2">
        <v>25</v>
      </c>
      <c r="E98" s="2">
        <v>24</v>
      </c>
      <c r="F98" s="96">
        <f t="shared" ref="F98:F110" si="21">+IFERROR(B98/(C5+C36),0)*100</f>
        <v>18.656716417910449</v>
      </c>
      <c r="G98" s="96">
        <f t="shared" ref="G98:G111" si="22">+IFERROR(C98/(D5+D36),0)*100</f>
        <v>0</v>
      </c>
      <c r="H98" s="96">
        <f t="shared" ref="H98:H111" si="23">+IFERROR(D98/(E5+E36),0)*100</f>
        <v>18.656716417910449</v>
      </c>
      <c r="I98" s="96">
        <f t="shared" ref="I98:I111" si="24">+IFERROR(E98/(F5+F36),0)*100</f>
        <v>19.2</v>
      </c>
    </row>
    <row r="99" spans="1:9">
      <c r="A99" s="13"/>
      <c r="B99" s="2"/>
      <c r="C99" s="2"/>
      <c r="D99" s="2"/>
      <c r="E99" s="2"/>
      <c r="F99" s="96">
        <f t="shared" si="21"/>
        <v>0</v>
      </c>
      <c r="G99" s="96">
        <f t="shared" si="22"/>
        <v>0</v>
      </c>
      <c r="H99" s="96">
        <f t="shared" si="23"/>
        <v>0</v>
      </c>
      <c r="I99" s="96">
        <f t="shared" si="24"/>
        <v>0</v>
      </c>
    </row>
    <row r="100" spans="1:9">
      <c r="A100" s="13"/>
      <c r="B100" s="2"/>
      <c r="C100" s="2"/>
      <c r="D100" s="2"/>
      <c r="E100" s="2"/>
      <c r="F100" s="96">
        <f t="shared" si="21"/>
        <v>0</v>
      </c>
      <c r="G100" s="96">
        <f t="shared" si="22"/>
        <v>0</v>
      </c>
      <c r="H100" s="96">
        <f t="shared" si="23"/>
        <v>0</v>
      </c>
      <c r="I100" s="96">
        <f t="shared" si="24"/>
        <v>0</v>
      </c>
    </row>
    <row r="101" spans="1:9">
      <c r="A101" s="13"/>
      <c r="B101" s="2"/>
      <c r="C101" s="2"/>
      <c r="D101" s="2"/>
      <c r="E101" s="2"/>
      <c r="F101" s="96">
        <f t="shared" si="21"/>
        <v>0</v>
      </c>
      <c r="G101" s="96">
        <f t="shared" si="22"/>
        <v>0</v>
      </c>
      <c r="H101" s="96">
        <f t="shared" si="23"/>
        <v>0</v>
      </c>
      <c r="I101" s="96">
        <f t="shared" si="24"/>
        <v>0</v>
      </c>
    </row>
    <row r="102" spans="1:9">
      <c r="A102" s="13"/>
      <c r="B102" s="2"/>
      <c r="C102" s="2"/>
      <c r="D102" s="2"/>
      <c r="E102" s="2"/>
      <c r="F102" s="96">
        <f t="shared" si="21"/>
        <v>0</v>
      </c>
      <c r="G102" s="96">
        <f t="shared" si="22"/>
        <v>0</v>
      </c>
      <c r="H102" s="96">
        <f t="shared" si="23"/>
        <v>0</v>
      </c>
      <c r="I102" s="96">
        <f t="shared" si="24"/>
        <v>0</v>
      </c>
    </row>
    <row r="103" spans="1:9">
      <c r="A103" s="13"/>
      <c r="B103" s="2"/>
      <c r="C103" s="2"/>
      <c r="D103" s="2"/>
      <c r="E103" s="2"/>
      <c r="F103" s="96">
        <f t="shared" si="21"/>
        <v>0</v>
      </c>
      <c r="G103" s="96">
        <f t="shared" si="22"/>
        <v>0</v>
      </c>
      <c r="H103" s="96">
        <f t="shared" si="23"/>
        <v>0</v>
      </c>
      <c r="I103" s="96">
        <f t="shared" si="24"/>
        <v>0</v>
      </c>
    </row>
    <row r="104" spans="1:9">
      <c r="A104" s="13"/>
      <c r="B104" s="2"/>
      <c r="C104" s="2"/>
      <c r="D104" s="2"/>
      <c r="E104" s="2"/>
      <c r="F104" s="96">
        <f t="shared" si="21"/>
        <v>0</v>
      </c>
      <c r="G104" s="96">
        <f t="shared" si="22"/>
        <v>0</v>
      </c>
      <c r="H104" s="96">
        <f t="shared" si="23"/>
        <v>0</v>
      </c>
      <c r="I104" s="96">
        <f t="shared" si="24"/>
        <v>0</v>
      </c>
    </row>
    <row r="105" spans="1:9">
      <c r="A105" s="13"/>
      <c r="B105" s="2"/>
      <c r="C105" s="2"/>
      <c r="D105" s="2"/>
      <c r="E105" s="2"/>
      <c r="F105" s="96">
        <f t="shared" si="21"/>
        <v>0</v>
      </c>
      <c r="G105" s="96">
        <f t="shared" si="22"/>
        <v>0</v>
      </c>
      <c r="H105" s="96">
        <f t="shared" si="23"/>
        <v>0</v>
      </c>
      <c r="I105" s="96">
        <f t="shared" si="24"/>
        <v>0</v>
      </c>
    </row>
    <row r="106" spans="1:9">
      <c r="A106" s="13"/>
      <c r="B106" s="2"/>
      <c r="C106" s="2"/>
      <c r="D106" s="2"/>
      <c r="E106" s="2"/>
      <c r="F106" s="96">
        <f t="shared" si="21"/>
        <v>0</v>
      </c>
      <c r="G106" s="96">
        <f t="shared" si="22"/>
        <v>0</v>
      </c>
      <c r="H106" s="96">
        <f t="shared" si="23"/>
        <v>0</v>
      </c>
      <c r="I106" s="96">
        <f t="shared" si="24"/>
        <v>0</v>
      </c>
    </row>
    <row r="107" spans="1:9">
      <c r="A107" s="13"/>
      <c r="B107" s="2"/>
      <c r="C107" s="2"/>
      <c r="D107" s="2"/>
      <c r="E107" s="2"/>
      <c r="F107" s="96">
        <f t="shared" si="21"/>
        <v>0</v>
      </c>
      <c r="G107" s="96">
        <f t="shared" si="22"/>
        <v>0</v>
      </c>
      <c r="H107" s="96">
        <f t="shared" si="23"/>
        <v>0</v>
      </c>
      <c r="I107" s="96">
        <f t="shared" si="24"/>
        <v>0</v>
      </c>
    </row>
    <row r="108" spans="1:9">
      <c r="A108" s="13"/>
      <c r="B108" s="2"/>
      <c r="C108" s="2"/>
      <c r="D108" s="2"/>
      <c r="E108" s="2"/>
      <c r="F108" s="96">
        <f t="shared" si="21"/>
        <v>0</v>
      </c>
      <c r="G108" s="96">
        <f t="shared" si="22"/>
        <v>0</v>
      </c>
      <c r="H108" s="96">
        <f t="shared" si="23"/>
        <v>0</v>
      </c>
      <c r="I108" s="96">
        <f t="shared" si="24"/>
        <v>0</v>
      </c>
    </row>
    <row r="109" spans="1:9">
      <c r="A109" s="13"/>
      <c r="B109" s="2"/>
      <c r="C109" s="2"/>
      <c r="D109" s="2"/>
      <c r="E109" s="2"/>
      <c r="F109" s="96">
        <f t="shared" si="21"/>
        <v>0</v>
      </c>
      <c r="G109" s="96">
        <f t="shared" si="22"/>
        <v>0</v>
      </c>
      <c r="H109" s="96">
        <f t="shared" si="23"/>
        <v>0</v>
      </c>
      <c r="I109" s="96">
        <f t="shared" si="24"/>
        <v>0</v>
      </c>
    </row>
    <row r="110" spans="1:9">
      <c r="A110" s="13"/>
      <c r="B110" s="2"/>
      <c r="C110" s="2"/>
      <c r="D110" s="2"/>
      <c r="E110" s="2"/>
      <c r="F110" s="96">
        <f t="shared" si="21"/>
        <v>0</v>
      </c>
      <c r="G110" s="96">
        <f t="shared" si="22"/>
        <v>0</v>
      </c>
      <c r="H110" s="96">
        <f t="shared" si="23"/>
        <v>0</v>
      </c>
      <c r="I110" s="96">
        <f t="shared" si="24"/>
        <v>0</v>
      </c>
    </row>
    <row r="111" spans="1:9">
      <c r="A111" s="13"/>
      <c r="B111" s="2"/>
      <c r="C111" s="2"/>
      <c r="D111" s="2"/>
      <c r="E111" s="2"/>
      <c r="F111" s="96">
        <f>+IFERROR(B111/(C18+C49),0)*100</f>
        <v>0</v>
      </c>
      <c r="G111" s="96">
        <f t="shared" si="22"/>
        <v>0</v>
      </c>
      <c r="H111" s="96">
        <f t="shared" si="23"/>
        <v>0</v>
      </c>
      <c r="I111" s="96">
        <f t="shared" si="24"/>
        <v>0</v>
      </c>
    </row>
    <row r="112" spans="1:9">
      <c r="A112" s="13"/>
      <c r="B112" s="2"/>
      <c r="C112" s="2"/>
      <c r="D112" s="2"/>
      <c r="E112" s="2"/>
      <c r="F112" s="96">
        <f t="shared" ref="F112:F124" si="25">+IFERROR(B112/(C19+C50),0)*100</f>
        <v>0</v>
      </c>
      <c r="G112" s="96">
        <f t="shared" ref="G112:G124" si="26">+IFERROR(C112/(D19+D50),0)*100</f>
        <v>0</v>
      </c>
      <c r="H112" s="96">
        <f t="shared" ref="H112:H124" si="27">+IFERROR(D112/(E19+E50),0)*100</f>
        <v>0</v>
      </c>
      <c r="I112" s="96">
        <f t="shared" ref="I112:I124" si="28">+IFERROR(E112/(F19+F50),0)*100</f>
        <v>0</v>
      </c>
    </row>
    <row r="113" spans="1:9">
      <c r="A113" s="13"/>
      <c r="B113" s="2"/>
      <c r="C113" s="2"/>
      <c r="D113" s="2"/>
      <c r="E113" s="2"/>
      <c r="F113" s="96">
        <f t="shared" si="25"/>
        <v>0</v>
      </c>
      <c r="G113" s="96">
        <f t="shared" si="26"/>
        <v>0</v>
      </c>
      <c r="H113" s="96">
        <f t="shared" si="27"/>
        <v>0</v>
      </c>
      <c r="I113" s="96">
        <f t="shared" si="28"/>
        <v>0</v>
      </c>
    </row>
    <row r="114" spans="1:9">
      <c r="A114" s="13"/>
      <c r="B114" s="2"/>
      <c r="C114" s="2"/>
      <c r="D114" s="2"/>
      <c r="E114" s="2"/>
      <c r="F114" s="96">
        <f t="shared" si="25"/>
        <v>0</v>
      </c>
      <c r="G114" s="96">
        <f t="shared" si="26"/>
        <v>0</v>
      </c>
      <c r="H114" s="96">
        <f t="shared" si="27"/>
        <v>0</v>
      </c>
      <c r="I114" s="96">
        <f t="shared" si="28"/>
        <v>0</v>
      </c>
    </row>
    <row r="115" spans="1:9">
      <c r="A115" s="13"/>
      <c r="B115" s="2"/>
      <c r="C115" s="2"/>
      <c r="D115" s="2"/>
      <c r="E115" s="2"/>
      <c r="F115" s="96">
        <f t="shared" si="25"/>
        <v>0</v>
      </c>
      <c r="G115" s="96">
        <f t="shared" si="26"/>
        <v>0</v>
      </c>
      <c r="H115" s="96">
        <f t="shared" si="27"/>
        <v>0</v>
      </c>
      <c r="I115" s="96">
        <f t="shared" si="28"/>
        <v>0</v>
      </c>
    </row>
    <row r="116" spans="1:9">
      <c r="A116" s="13"/>
      <c r="B116" s="2"/>
      <c r="C116" s="2"/>
      <c r="D116" s="2"/>
      <c r="E116" s="2"/>
      <c r="F116" s="96">
        <f t="shared" si="25"/>
        <v>0</v>
      </c>
      <c r="G116" s="96">
        <f t="shared" si="26"/>
        <v>0</v>
      </c>
      <c r="H116" s="96">
        <f t="shared" si="27"/>
        <v>0</v>
      </c>
      <c r="I116" s="96">
        <f t="shared" si="28"/>
        <v>0</v>
      </c>
    </row>
    <row r="117" spans="1:9">
      <c r="A117" s="13"/>
      <c r="B117" s="2"/>
      <c r="C117" s="2"/>
      <c r="D117" s="2"/>
      <c r="E117" s="2"/>
      <c r="F117" s="96">
        <f t="shared" si="25"/>
        <v>0</v>
      </c>
      <c r="G117" s="96">
        <f t="shared" si="26"/>
        <v>0</v>
      </c>
      <c r="H117" s="96">
        <f t="shared" si="27"/>
        <v>0</v>
      </c>
      <c r="I117" s="96">
        <f t="shared" si="28"/>
        <v>0</v>
      </c>
    </row>
    <row r="118" spans="1:9">
      <c r="A118" s="13"/>
      <c r="B118" s="2"/>
      <c r="C118" s="2"/>
      <c r="D118" s="2"/>
      <c r="E118" s="2"/>
      <c r="F118" s="96">
        <f t="shared" si="25"/>
        <v>0</v>
      </c>
      <c r="G118" s="96">
        <f t="shared" si="26"/>
        <v>0</v>
      </c>
      <c r="H118" s="96">
        <f t="shared" si="27"/>
        <v>0</v>
      </c>
      <c r="I118" s="96">
        <f t="shared" si="28"/>
        <v>0</v>
      </c>
    </row>
    <row r="119" spans="1:9">
      <c r="A119" s="13"/>
      <c r="B119" s="2"/>
      <c r="C119" s="2"/>
      <c r="D119" s="2"/>
      <c r="E119" s="2"/>
      <c r="F119" s="96">
        <f t="shared" si="25"/>
        <v>0</v>
      </c>
      <c r="G119" s="96">
        <f t="shared" si="26"/>
        <v>0</v>
      </c>
      <c r="H119" s="96">
        <f t="shared" si="27"/>
        <v>0</v>
      </c>
      <c r="I119" s="96">
        <f t="shared" si="28"/>
        <v>0</v>
      </c>
    </row>
    <row r="120" spans="1:9">
      <c r="A120" s="13"/>
      <c r="B120" s="2"/>
      <c r="C120" s="2"/>
      <c r="D120" s="2"/>
      <c r="E120" s="2"/>
      <c r="F120" s="96">
        <f t="shared" si="25"/>
        <v>0</v>
      </c>
      <c r="G120" s="96">
        <f t="shared" si="26"/>
        <v>0</v>
      </c>
      <c r="H120" s="96">
        <f t="shared" si="27"/>
        <v>0</v>
      </c>
      <c r="I120" s="96">
        <f t="shared" si="28"/>
        <v>0</v>
      </c>
    </row>
    <row r="121" spans="1:9">
      <c r="A121" s="13"/>
      <c r="B121" s="2"/>
      <c r="C121" s="2"/>
      <c r="D121" s="2"/>
      <c r="E121" s="2"/>
      <c r="F121" s="96">
        <f t="shared" si="25"/>
        <v>0</v>
      </c>
      <c r="G121" s="96">
        <f t="shared" si="26"/>
        <v>0</v>
      </c>
      <c r="H121" s="96">
        <f t="shared" si="27"/>
        <v>0</v>
      </c>
      <c r="I121" s="96">
        <f t="shared" si="28"/>
        <v>0</v>
      </c>
    </row>
    <row r="122" spans="1:9">
      <c r="A122" s="13"/>
      <c r="B122" s="2"/>
      <c r="C122" s="2"/>
      <c r="D122" s="2"/>
      <c r="E122" s="2"/>
      <c r="F122" s="96">
        <f t="shared" si="25"/>
        <v>0</v>
      </c>
      <c r="G122" s="96">
        <f t="shared" si="26"/>
        <v>0</v>
      </c>
      <c r="H122" s="96">
        <f t="shared" si="27"/>
        <v>0</v>
      </c>
      <c r="I122" s="96">
        <f t="shared" si="28"/>
        <v>0</v>
      </c>
    </row>
    <row r="123" spans="1:9">
      <c r="A123" s="30"/>
      <c r="B123" s="2"/>
      <c r="C123" s="2"/>
      <c r="D123" s="2"/>
      <c r="E123" s="2"/>
      <c r="F123" s="96">
        <f t="shared" si="25"/>
        <v>0</v>
      </c>
      <c r="G123" s="96">
        <f t="shared" si="26"/>
        <v>0</v>
      </c>
      <c r="H123" s="96">
        <f t="shared" si="27"/>
        <v>0</v>
      </c>
      <c r="I123" s="96">
        <f t="shared" si="28"/>
        <v>0</v>
      </c>
    </row>
    <row r="124" spans="1:9">
      <c r="A124" s="92" t="s">
        <v>32</v>
      </c>
      <c r="B124" s="37">
        <f>SUM(B97:B123)</f>
        <v>67</v>
      </c>
      <c r="C124" s="37">
        <f>SUM(C97:C123)</f>
        <v>0</v>
      </c>
      <c r="D124" s="37">
        <f>SUM(D97:D123)</f>
        <v>67</v>
      </c>
      <c r="E124" s="37">
        <f>SUM(E97:E123)</f>
        <v>59</v>
      </c>
      <c r="F124" s="96">
        <f t="shared" si="25"/>
        <v>16.461916461916463</v>
      </c>
      <c r="G124" s="96">
        <f t="shared" si="26"/>
        <v>0</v>
      </c>
      <c r="H124" s="96">
        <f t="shared" si="27"/>
        <v>16.461916461916463</v>
      </c>
      <c r="I124" s="96">
        <f t="shared" si="28"/>
        <v>16.032608695652172</v>
      </c>
    </row>
    <row r="125" spans="1:9">
      <c r="A125" s="16"/>
    </row>
    <row r="126" spans="1:9">
      <c r="A126" s="16"/>
    </row>
    <row r="127" spans="1:9">
      <c r="A127" s="16"/>
    </row>
    <row r="128" spans="1:9">
      <c r="A128" s="16"/>
    </row>
    <row r="129" spans="1:1">
      <c r="A129" s="16"/>
    </row>
    <row r="130" spans="1:1">
      <c r="A130" s="16"/>
    </row>
    <row r="131" spans="1:1">
      <c r="A131" s="9"/>
    </row>
    <row r="132" spans="1:1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BreakPreview" zoomScale="60" zoomScaleNormal="100" workbookViewId="0">
      <selection activeCell="E24" sqref="E24"/>
    </sheetView>
  </sheetViews>
  <sheetFormatPr defaultRowHeight="15.6"/>
  <cols>
    <col min="1" max="1" width="24.09765625" customWidth="1"/>
    <col min="2" max="10" width="10.59765625" customWidth="1"/>
  </cols>
  <sheetData>
    <row r="1" spans="1:11" ht="31.5" customHeight="1">
      <c r="A1" s="350" t="s">
        <v>301</v>
      </c>
      <c r="B1" s="350"/>
      <c r="C1" s="350"/>
      <c r="D1" s="350"/>
      <c r="E1" s="350"/>
      <c r="F1" s="350"/>
      <c r="G1" s="350"/>
      <c r="H1" s="350"/>
      <c r="I1" s="350"/>
      <c r="J1" s="350"/>
      <c r="K1" s="32"/>
    </row>
    <row r="2" spans="1:11" ht="16.2" thickBot="1">
      <c r="A2" s="343" t="s">
        <v>30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1" ht="31.8" thickBot="1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1" ht="31.2">
      <c r="A4" s="43" t="s">
        <v>300</v>
      </c>
      <c r="B4" s="48">
        <v>5</v>
      </c>
      <c r="C4" s="48">
        <v>0</v>
      </c>
      <c r="D4" s="48">
        <v>0</v>
      </c>
      <c r="E4" s="48">
        <v>0</v>
      </c>
      <c r="F4" s="48">
        <v>0</v>
      </c>
      <c r="G4" s="93">
        <f>IFERROR(C4/B4,0)</f>
        <v>0</v>
      </c>
      <c r="H4" s="93">
        <f>IFERROR(E4/D4,0)</f>
        <v>0</v>
      </c>
      <c r="I4" s="93">
        <f>IFERROR(F4/E4,0)</f>
        <v>0</v>
      </c>
      <c r="J4" s="93">
        <f>IFERROR(F4/B4,0)</f>
        <v>0</v>
      </c>
    </row>
    <row r="5" spans="1:11">
      <c r="A5" s="13"/>
      <c r="B5" s="2"/>
      <c r="C5" s="2"/>
      <c r="D5" s="2"/>
      <c r="E5" s="2"/>
      <c r="F5" s="2"/>
      <c r="G5" s="94">
        <f t="shared" ref="G5:G22" si="0">IFERROR(C5/B5,0)</f>
        <v>0</v>
      </c>
      <c r="H5" s="94">
        <f t="shared" ref="H5:H22" si="1">IFERROR(E5/D5,0)</f>
        <v>0</v>
      </c>
      <c r="I5" s="94">
        <f t="shared" ref="I5:I22" si="2">IFERROR(F5/E5,0)</f>
        <v>0</v>
      </c>
      <c r="J5" s="94">
        <f t="shared" ref="J5:J22" si="3">IFERROR(F5/B5,0)</f>
        <v>0</v>
      </c>
    </row>
    <row r="6" spans="1:11">
      <c r="A6" s="13"/>
      <c r="B6" s="2"/>
      <c r="C6" s="2"/>
      <c r="D6" s="2"/>
      <c r="E6" s="2"/>
      <c r="F6" s="2"/>
      <c r="G6" s="94">
        <f t="shared" si="0"/>
        <v>0</v>
      </c>
      <c r="H6" s="94">
        <f t="shared" si="1"/>
        <v>0</v>
      </c>
      <c r="I6" s="94">
        <f t="shared" si="2"/>
        <v>0</v>
      </c>
      <c r="J6" s="94">
        <f t="shared" si="3"/>
        <v>0</v>
      </c>
    </row>
    <row r="7" spans="1:11">
      <c r="A7" s="13"/>
      <c r="B7" s="2"/>
      <c r="C7" s="2"/>
      <c r="D7" s="2"/>
      <c r="E7" s="2"/>
      <c r="F7" s="2"/>
      <c r="G7" s="94">
        <f t="shared" si="0"/>
        <v>0</v>
      </c>
      <c r="H7" s="94">
        <f t="shared" si="1"/>
        <v>0</v>
      </c>
      <c r="I7" s="94">
        <f t="shared" si="2"/>
        <v>0</v>
      </c>
      <c r="J7" s="94">
        <f t="shared" si="3"/>
        <v>0</v>
      </c>
    </row>
    <row r="8" spans="1:11">
      <c r="A8" s="13"/>
      <c r="B8" s="2"/>
      <c r="C8" s="2"/>
      <c r="D8" s="2"/>
      <c r="E8" s="2"/>
      <c r="F8" s="2"/>
      <c r="G8" s="94">
        <f t="shared" si="0"/>
        <v>0</v>
      </c>
      <c r="H8" s="94">
        <f t="shared" si="1"/>
        <v>0</v>
      </c>
      <c r="I8" s="94">
        <f t="shared" si="2"/>
        <v>0</v>
      </c>
      <c r="J8" s="94">
        <f t="shared" si="3"/>
        <v>0</v>
      </c>
    </row>
    <row r="9" spans="1:11">
      <c r="A9" s="13"/>
      <c r="B9" s="2"/>
      <c r="C9" s="2"/>
      <c r="D9" s="2"/>
      <c r="E9" s="2"/>
      <c r="F9" s="2"/>
      <c r="G9" s="94">
        <f t="shared" si="0"/>
        <v>0</v>
      </c>
      <c r="H9" s="94">
        <f t="shared" si="1"/>
        <v>0</v>
      </c>
      <c r="I9" s="94">
        <f t="shared" si="2"/>
        <v>0</v>
      </c>
      <c r="J9" s="94">
        <f t="shared" si="3"/>
        <v>0</v>
      </c>
    </row>
    <row r="10" spans="1:11">
      <c r="A10" s="13"/>
      <c r="B10" s="2"/>
      <c r="C10" s="2"/>
      <c r="D10" s="2"/>
      <c r="E10" s="2"/>
      <c r="F10" s="2"/>
      <c r="G10" s="94">
        <f t="shared" si="0"/>
        <v>0</v>
      </c>
      <c r="H10" s="94">
        <f t="shared" si="1"/>
        <v>0</v>
      </c>
      <c r="I10" s="94">
        <f t="shared" si="2"/>
        <v>0</v>
      </c>
      <c r="J10" s="94">
        <f t="shared" si="3"/>
        <v>0</v>
      </c>
    </row>
    <row r="11" spans="1:11">
      <c r="A11" s="13"/>
      <c r="B11" s="2"/>
      <c r="C11" s="2"/>
      <c r="D11" s="2"/>
      <c r="E11" s="2"/>
      <c r="F11" s="2"/>
      <c r="G11" s="94">
        <f t="shared" si="0"/>
        <v>0</v>
      </c>
      <c r="H11" s="94">
        <f t="shared" si="1"/>
        <v>0</v>
      </c>
      <c r="I11" s="94">
        <f t="shared" si="2"/>
        <v>0</v>
      </c>
      <c r="J11" s="94">
        <f t="shared" si="3"/>
        <v>0</v>
      </c>
    </row>
    <row r="12" spans="1:11">
      <c r="A12" s="13"/>
      <c r="B12" s="39"/>
      <c r="C12" s="39"/>
      <c r="D12" s="39"/>
      <c r="E12" s="39"/>
      <c r="F12" s="39"/>
      <c r="G12" s="94">
        <f t="shared" si="0"/>
        <v>0</v>
      </c>
      <c r="H12" s="94">
        <f t="shared" si="1"/>
        <v>0</v>
      </c>
      <c r="I12" s="94">
        <f t="shared" si="2"/>
        <v>0</v>
      </c>
      <c r="J12" s="94">
        <f t="shared" si="3"/>
        <v>0</v>
      </c>
    </row>
    <row r="13" spans="1:11">
      <c r="A13" s="13"/>
      <c r="B13" s="30"/>
      <c r="C13" s="30"/>
      <c r="D13" s="39"/>
      <c r="E13" s="39"/>
      <c r="F13" s="39"/>
      <c r="G13" s="94">
        <f t="shared" si="0"/>
        <v>0</v>
      </c>
      <c r="H13" s="94">
        <f t="shared" si="1"/>
        <v>0</v>
      </c>
      <c r="I13" s="94">
        <f t="shared" si="2"/>
        <v>0</v>
      </c>
      <c r="J13" s="94">
        <f t="shared" si="3"/>
        <v>0</v>
      </c>
    </row>
    <row r="14" spans="1:11">
      <c r="A14" s="13"/>
      <c r="B14" s="2"/>
      <c r="C14" s="2"/>
      <c r="D14" s="2"/>
      <c r="E14" s="2"/>
      <c r="F14" s="2"/>
      <c r="G14" s="94">
        <f t="shared" si="0"/>
        <v>0</v>
      </c>
      <c r="H14" s="94">
        <f t="shared" si="1"/>
        <v>0</v>
      </c>
      <c r="I14" s="94">
        <f t="shared" si="2"/>
        <v>0</v>
      </c>
      <c r="J14" s="94">
        <f t="shared" si="3"/>
        <v>0</v>
      </c>
    </row>
    <row r="15" spans="1:11">
      <c r="A15" s="13"/>
      <c r="B15" s="2"/>
      <c r="C15" s="2"/>
      <c r="D15" s="2"/>
      <c r="E15" s="2"/>
      <c r="F15" s="2"/>
      <c r="G15" s="94">
        <f t="shared" si="0"/>
        <v>0</v>
      </c>
      <c r="H15" s="94">
        <f t="shared" si="1"/>
        <v>0</v>
      </c>
      <c r="I15" s="94">
        <f t="shared" si="2"/>
        <v>0</v>
      </c>
      <c r="J15" s="94">
        <f t="shared" si="3"/>
        <v>0</v>
      </c>
    </row>
    <row r="16" spans="1:11">
      <c r="A16" s="13"/>
      <c r="B16" s="2"/>
      <c r="C16" s="2"/>
      <c r="D16" s="2"/>
      <c r="E16" s="2"/>
      <c r="F16" s="2"/>
      <c r="G16" s="94">
        <f t="shared" si="0"/>
        <v>0</v>
      </c>
      <c r="H16" s="94">
        <f t="shared" si="1"/>
        <v>0</v>
      </c>
      <c r="I16" s="94">
        <f t="shared" si="2"/>
        <v>0</v>
      </c>
      <c r="J16" s="94">
        <f t="shared" si="3"/>
        <v>0</v>
      </c>
    </row>
    <row r="17" spans="1:11">
      <c r="A17" s="13"/>
      <c r="B17" s="2"/>
      <c r="C17" s="2"/>
      <c r="D17" s="2"/>
      <c r="E17" s="2"/>
      <c r="F17" s="2"/>
      <c r="G17" s="94">
        <f t="shared" si="0"/>
        <v>0</v>
      </c>
      <c r="H17" s="94">
        <f t="shared" si="1"/>
        <v>0</v>
      </c>
      <c r="I17" s="94">
        <f t="shared" si="2"/>
        <v>0</v>
      </c>
      <c r="J17" s="94">
        <f t="shared" si="3"/>
        <v>0</v>
      </c>
    </row>
    <row r="18" spans="1:11">
      <c r="A18" s="13"/>
      <c r="B18" s="2"/>
      <c r="C18" s="2"/>
      <c r="D18" s="2"/>
      <c r="E18" s="2"/>
      <c r="F18" s="2"/>
      <c r="G18" s="94">
        <f t="shared" si="0"/>
        <v>0</v>
      </c>
      <c r="H18" s="94">
        <f t="shared" si="1"/>
        <v>0</v>
      </c>
      <c r="I18" s="94">
        <f t="shared" si="2"/>
        <v>0</v>
      </c>
      <c r="J18" s="94">
        <f t="shared" si="3"/>
        <v>0</v>
      </c>
    </row>
    <row r="19" spans="1:11">
      <c r="A19" s="13"/>
      <c r="B19" s="2"/>
      <c r="C19" s="2"/>
      <c r="D19" s="2"/>
      <c r="E19" s="2"/>
      <c r="F19" s="2"/>
      <c r="G19" s="94">
        <f t="shared" si="0"/>
        <v>0</v>
      </c>
      <c r="H19" s="94">
        <f t="shared" si="1"/>
        <v>0</v>
      </c>
      <c r="I19" s="94">
        <f t="shared" si="2"/>
        <v>0</v>
      </c>
      <c r="J19" s="94">
        <f t="shared" si="3"/>
        <v>0</v>
      </c>
    </row>
    <row r="20" spans="1:11">
      <c r="A20" s="13"/>
      <c r="B20" s="2"/>
      <c r="C20" s="2"/>
      <c r="D20" s="2"/>
      <c r="E20" s="2"/>
      <c r="F20" s="2"/>
      <c r="G20" s="94">
        <f t="shared" si="0"/>
        <v>0</v>
      </c>
      <c r="H20" s="94">
        <f t="shared" si="1"/>
        <v>0</v>
      </c>
      <c r="I20" s="94">
        <f t="shared" si="2"/>
        <v>0</v>
      </c>
      <c r="J20" s="94">
        <f t="shared" si="3"/>
        <v>0</v>
      </c>
      <c r="K20" s="1"/>
    </row>
    <row r="21" spans="1:11">
      <c r="A21" s="13"/>
      <c r="B21" s="2"/>
      <c r="C21" s="2"/>
      <c r="D21" s="2"/>
      <c r="E21" s="2"/>
      <c r="F21" s="2"/>
      <c r="G21" s="94">
        <f t="shared" si="0"/>
        <v>0</v>
      </c>
      <c r="H21" s="94">
        <f t="shared" si="1"/>
        <v>0</v>
      </c>
      <c r="I21" s="94">
        <f t="shared" si="2"/>
        <v>0</v>
      </c>
      <c r="J21" s="94">
        <f t="shared" si="3"/>
        <v>0</v>
      </c>
    </row>
    <row r="22" spans="1:11">
      <c r="A22" s="13"/>
      <c r="B22" s="2"/>
      <c r="C22" s="2"/>
      <c r="D22" s="2"/>
      <c r="E22" s="2"/>
      <c r="F22" s="2"/>
      <c r="G22" s="94">
        <f t="shared" si="0"/>
        <v>0</v>
      </c>
      <c r="H22" s="94">
        <f t="shared" si="1"/>
        <v>0</v>
      </c>
      <c r="I22" s="94">
        <f t="shared" si="2"/>
        <v>0</v>
      </c>
      <c r="J22" s="94">
        <f t="shared" si="3"/>
        <v>0</v>
      </c>
    </row>
    <row r="23" spans="1:11">
      <c r="A23" s="13"/>
      <c r="B23" s="2"/>
      <c r="C23" s="2"/>
      <c r="D23" s="2"/>
      <c r="E23" s="2"/>
      <c r="F23" s="2"/>
      <c r="G23" s="94">
        <f t="shared" ref="G23:G31" si="4">IFERROR(C23/B23,0)</f>
        <v>0</v>
      </c>
      <c r="H23" s="94">
        <f t="shared" ref="H23:H31" si="5">IFERROR(E23/D23,0)</f>
        <v>0</v>
      </c>
      <c r="I23" s="94">
        <f t="shared" ref="I23:I31" si="6">IFERROR(F23/E23,0)</f>
        <v>0</v>
      </c>
      <c r="J23" s="94">
        <f t="shared" ref="J23:J31" si="7">IFERROR(F23/B23,0)</f>
        <v>0</v>
      </c>
    </row>
    <row r="24" spans="1:11">
      <c r="A24" s="13"/>
      <c r="B24" s="2"/>
      <c r="C24" s="2"/>
      <c r="D24" s="2"/>
      <c r="E24" s="2"/>
      <c r="F24" s="2"/>
      <c r="G24" s="94">
        <f t="shared" si="4"/>
        <v>0</v>
      </c>
      <c r="H24" s="94">
        <f t="shared" si="5"/>
        <v>0</v>
      </c>
      <c r="I24" s="94">
        <f t="shared" si="6"/>
        <v>0</v>
      </c>
      <c r="J24" s="94">
        <f t="shared" si="7"/>
        <v>0</v>
      </c>
    </row>
    <row r="25" spans="1:11">
      <c r="A25" s="13"/>
      <c r="B25" s="2"/>
      <c r="C25" s="2"/>
      <c r="D25" s="2"/>
      <c r="E25" s="2"/>
      <c r="F25" s="2"/>
      <c r="G25" s="94">
        <f t="shared" si="4"/>
        <v>0</v>
      </c>
      <c r="H25" s="94">
        <f t="shared" si="5"/>
        <v>0</v>
      </c>
      <c r="I25" s="94">
        <f t="shared" si="6"/>
        <v>0</v>
      </c>
      <c r="J25" s="94">
        <f t="shared" si="7"/>
        <v>0</v>
      </c>
    </row>
    <row r="26" spans="1:11">
      <c r="A26" s="13"/>
      <c r="B26" s="2"/>
      <c r="C26" s="2"/>
      <c r="D26" s="2"/>
      <c r="E26" s="2"/>
      <c r="F26" s="2"/>
      <c r="G26" s="94">
        <f t="shared" si="4"/>
        <v>0</v>
      </c>
      <c r="H26" s="94">
        <f t="shared" si="5"/>
        <v>0</v>
      </c>
      <c r="I26" s="94">
        <f t="shared" si="6"/>
        <v>0</v>
      </c>
      <c r="J26" s="94">
        <f t="shared" si="7"/>
        <v>0</v>
      </c>
    </row>
    <row r="27" spans="1:11">
      <c r="A27" s="13"/>
      <c r="B27" s="2"/>
      <c r="C27" s="2"/>
      <c r="D27" s="2"/>
      <c r="E27" s="2"/>
      <c r="F27" s="2"/>
      <c r="G27" s="94">
        <f t="shared" si="4"/>
        <v>0</v>
      </c>
      <c r="H27" s="94">
        <f t="shared" si="5"/>
        <v>0</v>
      </c>
      <c r="I27" s="94">
        <f t="shared" si="6"/>
        <v>0</v>
      </c>
      <c r="J27" s="94">
        <f t="shared" si="7"/>
        <v>0</v>
      </c>
    </row>
    <row r="28" spans="1:11">
      <c r="A28" s="13"/>
      <c r="B28" s="2"/>
      <c r="C28" s="2"/>
      <c r="D28" s="2"/>
      <c r="E28" s="2"/>
      <c r="F28" s="2"/>
      <c r="G28" s="94">
        <f t="shared" si="4"/>
        <v>0</v>
      </c>
      <c r="H28" s="94">
        <f t="shared" si="5"/>
        <v>0</v>
      </c>
      <c r="I28" s="94">
        <f t="shared" si="6"/>
        <v>0</v>
      </c>
      <c r="J28" s="94">
        <f t="shared" si="7"/>
        <v>0</v>
      </c>
    </row>
    <row r="29" spans="1:11">
      <c r="A29" s="13"/>
      <c r="B29" s="2"/>
      <c r="C29" s="2"/>
      <c r="D29" s="2"/>
      <c r="E29" s="2"/>
      <c r="F29" s="2"/>
      <c r="G29" s="94">
        <f t="shared" si="4"/>
        <v>0</v>
      </c>
      <c r="H29" s="94">
        <f t="shared" si="5"/>
        <v>0</v>
      </c>
      <c r="I29" s="94">
        <f t="shared" si="6"/>
        <v>0</v>
      </c>
      <c r="J29" s="94">
        <f t="shared" si="7"/>
        <v>0</v>
      </c>
    </row>
    <row r="30" spans="1:11">
      <c r="A30" s="30"/>
      <c r="B30" s="39"/>
      <c r="C30" s="39"/>
      <c r="D30" s="39"/>
      <c r="E30" s="39"/>
      <c r="F30" s="39"/>
      <c r="G30" s="94">
        <f t="shared" si="4"/>
        <v>0</v>
      </c>
      <c r="H30" s="94">
        <f t="shared" si="5"/>
        <v>0</v>
      </c>
      <c r="I30" s="94">
        <f t="shared" si="6"/>
        <v>0</v>
      </c>
      <c r="J30" s="94">
        <f t="shared" si="7"/>
        <v>0</v>
      </c>
    </row>
    <row r="31" spans="1:11">
      <c r="A31" s="91" t="s">
        <v>32</v>
      </c>
      <c r="B31" s="37">
        <f>SUM(B4:B30)</f>
        <v>5</v>
      </c>
      <c r="C31" s="37">
        <f>SUM(C4:C30)</f>
        <v>0</v>
      </c>
      <c r="D31" s="37">
        <f>SUM(D4:D30)</f>
        <v>0</v>
      </c>
      <c r="E31" s="37">
        <f>SUM(E4:E30)</f>
        <v>0</v>
      </c>
      <c r="F31" s="37">
        <f>SUM(F4:F30)</f>
        <v>0</v>
      </c>
      <c r="G31" s="94">
        <f t="shared" si="4"/>
        <v>0</v>
      </c>
      <c r="H31" s="94">
        <f t="shared" si="5"/>
        <v>0</v>
      </c>
      <c r="I31" s="94">
        <f t="shared" si="6"/>
        <v>0</v>
      </c>
      <c r="J31" s="94">
        <f t="shared" si="7"/>
        <v>0</v>
      </c>
    </row>
    <row r="32" spans="1:11">
      <c r="A32" s="1"/>
    </row>
    <row r="33" spans="1:10" ht="16.2" thickBot="1">
      <c r="A33" s="343" t="s">
        <v>31</v>
      </c>
      <c r="B33" s="343"/>
      <c r="C33" s="343"/>
      <c r="D33" s="343"/>
      <c r="E33" s="343"/>
      <c r="F33" s="343"/>
      <c r="G33" s="343"/>
      <c r="H33" s="343"/>
      <c r="I33" s="343"/>
      <c r="J33" s="343"/>
    </row>
    <row r="34" spans="1:10" ht="31.8" thickBot="1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ht="31.2">
      <c r="A35" s="43" t="s">
        <v>300</v>
      </c>
      <c r="B35" s="48">
        <v>15</v>
      </c>
      <c r="C35" s="48">
        <v>17</v>
      </c>
      <c r="D35" s="48">
        <v>15</v>
      </c>
      <c r="E35" s="48">
        <v>15</v>
      </c>
      <c r="F35" s="48">
        <v>15</v>
      </c>
      <c r="G35" s="93">
        <f>IFERROR(C35/B35,0)</f>
        <v>1.1333333333333333</v>
      </c>
      <c r="H35" s="93">
        <f>IFERROR(E35/D35,0)</f>
        <v>1</v>
      </c>
      <c r="I35" s="93">
        <f>IFERROR(F35/E35,0)</f>
        <v>1</v>
      </c>
      <c r="J35" s="93">
        <f>IFERROR(F35/B35,0)</f>
        <v>1</v>
      </c>
    </row>
    <row r="36" spans="1:10" ht="20.25" customHeight="1">
      <c r="A36" s="13"/>
      <c r="B36" s="2"/>
      <c r="C36" s="2"/>
      <c r="D36" s="2"/>
      <c r="E36" s="2"/>
      <c r="F36" s="2"/>
      <c r="G36" s="94">
        <f t="shared" ref="G36:G46" si="8">IFERROR(C36/B36,0)</f>
        <v>0</v>
      </c>
      <c r="H36" s="94">
        <f t="shared" ref="H36:H46" si="9">IFERROR(E36/D36,0)</f>
        <v>0</v>
      </c>
      <c r="I36" s="94">
        <f t="shared" ref="I36:I46" si="10">IFERROR(F36/E36,0)</f>
        <v>0</v>
      </c>
      <c r="J36" s="94">
        <f t="shared" ref="J36:J46" si="11">IFERROR(F36/B36,0)</f>
        <v>0</v>
      </c>
    </row>
    <row r="37" spans="1:10">
      <c r="A37" s="13"/>
      <c r="B37" s="2"/>
      <c r="C37" s="2"/>
      <c r="D37" s="2"/>
      <c r="E37" s="2"/>
      <c r="F37" s="2"/>
      <c r="G37" s="94">
        <f t="shared" si="8"/>
        <v>0</v>
      </c>
      <c r="H37" s="94">
        <f t="shared" si="9"/>
        <v>0</v>
      </c>
      <c r="I37" s="94">
        <f t="shared" si="10"/>
        <v>0</v>
      </c>
      <c r="J37" s="94">
        <f t="shared" si="11"/>
        <v>0</v>
      </c>
    </row>
    <row r="38" spans="1:10">
      <c r="A38" s="13"/>
      <c r="B38" s="2"/>
      <c r="C38" s="2"/>
      <c r="D38" s="2"/>
      <c r="E38" s="2"/>
      <c r="F38" s="2"/>
      <c r="G38" s="94">
        <f t="shared" si="8"/>
        <v>0</v>
      </c>
      <c r="H38" s="94">
        <f t="shared" si="9"/>
        <v>0</v>
      </c>
      <c r="I38" s="94">
        <f t="shared" si="10"/>
        <v>0</v>
      </c>
      <c r="J38" s="94">
        <f t="shared" si="11"/>
        <v>0</v>
      </c>
    </row>
    <row r="39" spans="1:10" ht="19.5" customHeight="1">
      <c r="A39" s="13"/>
      <c r="B39" s="2"/>
      <c r="C39" s="2"/>
      <c r="D39" s="2"/>
      <c r="E39" s="2"/>
      <c r="F39" s="2"/>
      <c r="G39" s="94">
        <f t="shared" si="8"/>
        <v>0</v>
      </c>
      <c r="H39" s="94">
        <f t="shared" si="9"/>
        <v>0</v>
      </c>
      <c r="I39" s="94">
        <f t="shared" si="10"/>
        <v>0</v>
      </c>
      <c r="J39" s="94">
        <f t="shared" si="11"/>
        <v>0</v>
      </c>
    </row>
    <row r="40" spans="1:10" ht="20.25" customHeight="1">
      <c r="A40" s="13"/>
      <c r="B40" s="2"/>
      <c r="C40" s="2"/>
      <c r="D40" s="2"/>
      <c r="E40" s="2"/>
      <c r="F40" s="2"/>
      <c r="G40" s="94">
        <f t="shared" si="8"/>
        <v>0</v>
      </c>
      <c r="H40" s="94">
        <f t="shared" si="9"/>
        <v>0</v>
      </c>
      <c r="I40" s="94">
        <f t="shared" si="10"/>
        <v>0</v>
      </c>
      <c r="J40" s="94">
        <f t="shared" si="11"/>
        <v>0</v>
      </c>
    </row>
    <row r="41" spans="1:10" ht="19.5" customHeight="1">
      <c r="A41" s="13"/>
      <c r="B41" s="2"/>
      <c r="C41" s="2"/>
      <c r="D41" s="2"/>
      <c r="E41" s="2"/>
      <c r="F41" s="2"/>
      <c r="G41" s="94">
        <f t="shared" si="8"/>
        <v>0</v>
      </c>
      <c r="H41" s="94">
        <f t="shared" si="9"/>
        <v>0</v>
      </c>
      <c r="I41" s="94">
        <f t="shared" si="10"/>
        <v>0</v>
      </c>
      <c r="J41" s="94">
        <f t="shared" si="11"/>
        <v>0</v>
      </c>
    </row>
    <row r="42" spans="1:10" ht="18.75" customHeight="1">
      <c r="A42" s="13"/>
      <c r="B42" s="2"/>
      <c r="C42" s="2"/>
      <c r="D42" s="2"/>
      <c r="E42" s="2"/>
      <c r="F42" s="2"/>
      <c r="G42" s="94">
        <f t="shared" si="8"/>
        <v>0</v>
      </c>
      <c r="H42" s="94">
        <f t="shared" si="9"/>
        <v>0</v>
      </c>
      <c r="I42" s="94">
        <f t="shared" si="10"/>
        <v>0</v>
      </c>
      <c r="J42" s="94">
        <f t="shared" si="11"/>
        <v>0</v>
      </c>
    </row>
    <row r="43" spans="1:10" ht="21.75" customHeight="1">
      <c r="A43" s="13"/>
      <c r="B43" s="39"/>
      <c r="C43" s="39"/>
      <c r="D43" s="39"/>
      <c r="E43" s="39"/>
      <c r="F43" s="39"/>
      <c r="G43" s="94">
        <f t="shared" si="8"/>
        <v>0</v>
      </c>
      <c r="H43" s="94">
        <f t="shared" si="9"/>
        <v>0</v>
      </c>
      <c r="I43" s="94">
        <f t="shared" si="10"/>
        <v>0</v>
      </c>
      <c r="J43" s="94">
        <f t="shared" si="11"/>
        <v>0</v>
      </c>
    </row>
    <row r="44" spans="1:10">
      <c r="A44" s="13"/>
      <c r="B44" s="30"/>
      <c r="C44" s="30"/>
      <c r="D44" s="39"/>
      <c r="E44" s="39"/>
      <c r="F44" s="39"/>
      <c r="G44" s="94">
        <f t="shared" si="8"/>
        <v>0</v>
      </c>
      <c r="H44" s="94">
        <f t="shared" si="9"/>
        <v>0</v>
      </c>
      <c r="I44" s="94">
        <f t="shared" si="10"/>
        <v>0</v>
      </c>
      <c r="J44" s="94">
        <f t="shared" si="11"/>
        <v>0</v>
      </c>
    </row>
    <row r="45" spans="1:10">
      <c r="A45" s="13"/>
      <c r="B45" s="2"/>
      <c r="C45" s="2"/>
      <c r="D45" s="2"/>
      <c r="E45" s="2"/>
      <c r="F45" s="2"/>
      <c r="G45" s="94">
        <f t="shared" si="8"/>
        <v>0</v>
      </c>
      <c r="H45" s="94">
        <f t="shared" si="9"/>
        <v>0</v>
      </c>
      <c r="I45" s="94">
        <f t="shared" si="10"/>
        <v>0</v>
      </c>
      <c r="J45" s="94">
        <f t="shared" si="11"/>
        <v>0</v>
      </c>
    </row>
    <row r="46" spans="1:10">
      <c r="A46" s="13"/>
      <c r="B46" s="2"/>
      <c r="C46" s="2"/>
      <c r="D46" s="2"/>
      <c r="E46" s="2"/>
      <c r="F46" s="2"/>
      <c r="G46" s="94">
        <f t="shared" si="8"/>
        <v>0</v>
      </c>
      <c r="H46" s="94">
        <f t="shared" si="9"/>
        <v>0</v>
      </c>
      <c r="I46" s="94">
        <f t="shared" si="10"/>
        <v>0</v>
      </c>
      <c r="J46" s="94">
        <f t="shared" si="11"/>
        <v>0</v>
      </c>
    </row>
    <row r="47" spans="1:10">
      <c r="A47" s="13"/>
      <c r="B47" s="2"/>
      <c r="C47" s="2"/>
      <c r="D47" s="2"/>
      <c r="E47" s="2"/>
      <c r="F47" s="2"/>
      <c r="G47" s="94">
        <f t="shared" ref="G47:G62" si="12">IFERROR(C47/B47,0)</f>
        <v>0</v>
      </c>
      <c r="H47" s="94">
        <f t="shared" ref="H47:H62" si="13">IFERROR(E47/D47,0)</f>
        <v>0</v>
      </c>
      <c r="I47" s="94">
        <f t="shared" ref="I47:I62" si="14">IFERROR(F47/E47,0)</f>
        <v>0</v>
      </c>
      <c r="J47" s="94">
        <f t="shared" ref="J47:J62" si="15">IFERROR(F47/B47,0)</f>
        <v>0</v>
      </c>
    </row>
    <row r="48" spans="1:10">
      <c r="A48" s="13"/>
      <c r="B48" s="2"/>
      <c r="C48" s="2"/>
      <c r="D48" s="2"/>
      <c r="E48" s="2"/>
      <c r="F48" s="2"/>
      <c r="G48" s="94">
        <f t="shared" si="12"/>
        <v>0</v>
      </c>
      <c r="H48" s="94">
        <f t="shared" si="13"/>
        <v>0</v>
      </c>
      <c r="I48" s="94">
        <f t="shared" si="14"/>
        <v>0</v>
      </c>
      <c r="J48" s="94">
        <f t="shared" si="15"/>
        <v>0</v>
      </c>
    </row>
    <row r="49" spans="1:10">
      <c r="A49" s="13"/>
      <c r="B49" s="2"/>
      <c r="C49" s="2"/>
      <c r="D49" s="2"/>
      <c r="E49" s="2"/>
      <c r="F49" s="2"/>
      <c r="G49" s="94">
        <f t="shared" si="12"/>
        <v>0</v>
      </c>
      <c r="H49" s="94">
        <f t="shared" si="13"/>
        <v>0</v>
      </c>
      <c r="I49" s="94">
        <f t="shared" si="14"/>
        <v>0</v>
      </c>
      <c r="J49" s="94">
        <f t="shared" si="15"/>
        <v>0</v>
      </c>
    </row>
    <row r="50" spans="1:10">
      <c r="A50" s="13"/>
      <c r="B50" s="2"/>
      <c r="C50" s="2"/>
      <c r="D50" s="2"/>
      <c r="E50" s="2"/>
      <c r="F50" s="2"/>
      <c r="G50" s="94">
        <f t="shared" si="12"/>
        <v>0</v>
      </c>
      <c r="H50" s="94">
        <f t="shared" si="13"/>
        <v>0</v>
      </c>
      <c r="I50" s="94">
        <f t="shared" si="14"/>
        <v>0</v>
      </c>
      <c r="J50" s="94">
        <f t="shared" si="15"/>
        <v>0</v>
      </c>
    </row>
    <row r="51" spans="1:10">
      <c r="A51" s="13"/>
      <c r="B51" s="2"/>
      <c r="C51" s="2"/>
      <c r="D51" s="2"/>
      <c r="E51" s="2"/>
      <c r="F51" s="2"/>
      <c r="G51" s="94">
        <f t="shared" si="12"/>
        <v>0</v>
      </c>
      <c r="H51" s="94">
        <f t="shared" si="13"/>
        <v>0</v>
      </c>
      <c r="I51" s="94">
        <f t="shared" si="14"/>
        <v>0</v>
      </c>
      <c r="J51" s="94">
        <f t="shared" si="15"/>
        <v>0</v>
      </c>
    </row>
    <row r="52" spans="1:10">
      <c r="A52" s="13"/>
      <c r="B52" s="2"/>
      <c r="C52" s="2"/>
      <c r="D52" s="2"/>
      <c r="E52" s="2"/>
      <c r="F52" s="2"/>
      <c r="G52" s="94">
        <f t="shared" si="12"/>
        <v>0</v>
      </c>
      <c r="H52" s="94">
        <f t="shared" si="13"/>
        <v>0</v>
      </c>
      <c r="I52" s="94">
        <f t="shared" si="14"/>
        <v>0</v>
      </c>
      <c r="J52" s="94">
        <f t="shared" si="15"/>
        <v>0</v>
      </c>
    </row>
    <row r="53" spans="1:10">
      <c r="A53" s="13"/>
      <c r="B53" s="2"/>
      <c r="C53" s="2"/>
      <c r="D53" s="2"/>
      <c r="E53" s="2"/>
      <c r="F53" s="2"/>
      <c r="G53" s="94">
        <f t="shared" si="12"/>
        <v>0</v>
      </c>
      <c r="H53" s="94">
        <f t="shared" si="13"/>
        <v>0</v>
      </c>
      <c r="I53" s="94">
        <f t="shared" si="14"/>
        <v>0</v>
      </c>
      <c r="J53" s="94">
        <f t="shared" si="15"/>
        <v>0</v>
      </c>
    </row>
    <row r="54" spans="1:10" ht="20.25" customHeight="1">
      <c r="A54" s="13"/>
      <c r="B54" s="2"/>
      <c r="C54" s="2"/>
      <c r="D54" s="2"/>
      <c r="E54" s="2"/>
      <c r="F54" s="2"/>
      <c r="G54" s="94">
        <f t="shared" si="12"/>
        <v>0</v>
      </c>
      <c r="H54" s="94">
        <f t="shared" si="13"/>
        <v>0</v>
      </c>
      <c r="I54" s="94">
        <f t="shared" si="14"/>
        <v>0</v>
      </c>
      <c r="J54" s="94">
        <f t="shared" si="15"/>
        <v>0</v>
      </c>
    </row>
    <row r="55" spans="1:10">
      <c r="A55" s="13"/>
      <c r="B55" s="2"/>
      <c r="C55" s="2"/>
      <c r="D55" s="2"/>
      <c r="E55" s="2"/>
      <c r="F55" s="2"/>
      <c r="G55" s="94">
        <f t="shared" si="12"/>
        <v>0</v>
      </c>
      <c r="H55" s="94">
        <f t="shared" si="13"/>
        <v>0</v>
      </c>
      <c r="I55" s="94">
        <f t="shared" si="14"/>
        <v>0</v>
      </c>
      <c r="J55" s="94">
        <f t="shared" si="15"/>
        <v>0</v>
      </c>
    </row>
    <row r="56" spans="1:10" ht="20.25" customHeight="1">
      <c r="A56" s="13"/>
      <c r="B56" s="2"/>
      <c r="C56" s="2"/>
      <c r="D56" s="2"/>
      <c r="E56" s="2"/>
      <c r="F56" s="2"/>
      <c r="G56" s="94">
        <f t="shared" si="12"/>
        <v>0</v>
      </c>
      <c r="H56" s="94">
        <f t="shared" si="13"/>
        <v>0</v>
      </c>
      <c r="I56" s="94">
        <f t="shared" si="14"/>
        <v>0</v>
      </c>
      <c r="J56" s="94">
        <f t="shared" si="15"/>
        <v>0</v>
      </c>
    </row>
    <row r="57" spans="1:10" ht="18" customHeight="1">
      <c r="A57" s="13"/>
      <c r="B57" s="2"/>
      <c r="C57" s="2"/>
      <c r="D57" s="2"/>
      <c r="E57" s="2"/>
      <c r="F57" s="2"/>
      <c r="G57" s="94">
        <f t="shared" si="12"/>
        <v>0</v>
      </c>
      <c r="H57" s="94">
        <f t="shared" si="13"/>
        <v>0</v>
      </c>
      <c r="I57" s="94">
        <f t="shared" si="14"/>
        <v>0</v>
      </c>
      <c r="J57" s="94">
        <f t="shared" si="15"/>
        <v>0</v>
      </c>
    </row>
    <row r="58" spans="1:10" ht="17.25" customHeight="1">
      <c r="A58" s="13"/>
      <c r="B58" s="2"/>
      <c r="C58" s="2"/>
      <c r="D58" s="2"/>
      <c r="E58" s="2"/>
      <c r="F58" s="2"/>
      <c r="G58" s="94">
        <f t="shared" si="12"/>
        <v>0</v>
      </c>
      <c r="H58" s="94">
        <f t="shared" si="13"/>
        <v>0</v>
      </c>
      <c r="I58" s="94">
        <f t="shared" si="14"/>
        <v>0</v>
      </c>
      <c r="J58" s="94">
        <f t="shared" si="15"/>
        <v>0</v>
      </c>
    </row>
    <row r="59" spans="1:10" ht="18" customHeight="1">
      <c r="A59" s="13"/>
      <c r="B59" s="2"/>
      <c r="C59" s="2"/>
      <c r="D59" s="2"/>
      <c r="E59" s="2"/>
      <c r="F59" s="2"/>
      <c r="G59" s="94">
        <f t="shared" si="12"/>
        <v>0</v>
      </c>
      <c r="H59" s="94">
        <f t="shared" si="13"/>
        <v>0</v>
      </c>
      <c r="I59" s="94">
        <f t="shared" si="14"/>
        <v>0</v>
      </c>
      <c r="J59" s="94">
        <f t="shared" si="15"/>
        <v>0</v>
      </c>
    </row>
    <row r="60" spans="1:10" ht="18" customHeight="1">
      <c r="A60" s="13"/>
      <c r="B60" s="2"/>
      <c r="C60" s="2"/>
      <c r="D60" s="2"/>
      <c r="E60" s="2"/>
      <c r="F60" s="2"/>
      <c r="G60" s="94">
        <f t="shared" si="12"/>
        <v>0</v>
      </c>
      <c r="H60" s="94">
        <f t="shared" si="13"/>
        <v>0</v>
      </c>
      <c r="I60" s="94">
        <f t="shared" si="14"/>
        <v>0</v>
      </c>
      <c r="J60" s="94">
        <f t="shared" si="15"/>
        <v>0</v>
      </c>
    </row>
    <row r="61" spans="1:10">
      <c r="A61" s="30"/>
      <c r="B61" s="39"/>
      <c r="C61" s="39"/>
      <c r="D61" s="39"/>
      <c r="E61" s="39"/>
      <c r="F61" s="39"/>
      <c r="G61" s="94">
        <f t="shared" si="12"/>
        <v>0</v>
      </c>
      <c r="H61" s="94">
        <f t="shared" si="13"/>
        <v>0</v>
      </c>
      <c r="I61" s="94">
        <f t="shared" si="14"/>
        <v>0</v>
      </c>
      <c r="J61" s="94">
        <f t="shared" si="15"/>
        <v>0</v>
      </c>
    </row>
    <row r="62" spans="1:10">
      <c r="A62" s="91" t="s">
        <v>32</v>
      </c>
      <c r="B62" s="37">
        <f>SUM(B35:B61)</f>
        <v>15</v>
      </c>
      <c r="C62" s="37">
        <f>SUM(C35:C61)</f>
        <v>17</v>
      </c>
      <c r="D62" s="37">
        <f>SUM(D35:D61)</f>
        <v>15</v>
      </c>
      <c r="E62" s="37">
        <f>SUM(E35:E61)</f>
        <v>15</v>
      </c>
      <c r="F62" s="37">
        <f>SUM(F35:F61)</f>
        <v>15</v>
      </c>
      <c r="G62" s="94">
        <f t="shared" si="12"/>
        <v>1.1333333333333333</v>
      </c>
      <c r="H62" s="94">
        <f t="shared" si="13"/>
        <v>1</v>
      </c>
      <c r="I62" s="94">
        <f t="shared" si="14"/>
        <v>1</v>
      </c>
      <c r="J62" s="94">
        <f t="shared" si="15"/>
        <v>1</v>
      </c>
    </row>
    <row r="64" spans="1:10" ht="16.2" thickBot="1">
      <c r="A64" s="346" t="s">
        <v>80</v>
      </c>
      <c r="B64" s="347"/>
      <c r="C64" s="347"/>
      <c r="D64" s="347"/>
      <c r="E64" s="348"/>
    </row>
    <row r="65" spans="1:9" ht="63" thickBot="1">
      <c r="A65" s="61" t="s">
        <v>65</v>
      </c>
      <c r="B65" s="62" t="s">
        <v>67</v>
      </c>
      <c r="C65" s="63" t="s">
        <v>68</v>
      </c>
      <c r="D65" s="63" t="s">
        <v>69</v>
      </c>
      <c r="E65" s="63" t="s">
        <v>70</v>
      </c>
      <c r="F65" s="64" t="s">
        <v>76</v>
      </c>
      <c r="G65" s="64" t="s">
        <v>77</v>
      </c>
      <c r="H65" s="64" t="s">
        <v>78</v>
      </c>
      <c r="I65" s="65" t="s">
        <v>79</v>
      </c>
    </row>
    <row r="66" spans="1:9" ht="31.2">
      <c r="A66" s="43" t="s">
        <v>300</v>
      </c>
      <c r="B66" s="48">
        <v>4</v>
      </c>
      <c r="C66" s="48">
        <v>4</v>
      </c>
      <c r="D66" s="48">
        <v>4</v>
      </c>
      <c r="E66" s="48">
        <v>4</v>
      </c>
      <c r="F66" s="95">
        <f>+IFERROR(B66/(C4+C35),0)*100</f>
        <v>23.52941176470588</v>
      </c>
      <c r="G66" s="95">
        <f>+IFERROR(C66/(D4+D35),0)*100</f>
        <v>26.666666666666668</v>
      </c>
      <c r="H66" s="95">
        <f>+IFERROR(D66/(E4+E35),0)*100</f>
        <v>26.666666666666668</v>
      </c>
      <c r="I66" s="95">
        <f>+IFERROR(E66/(F4+F35),0)*100</f>
        <v>26.666666666666668</v>
      </c>
    </row>
    <row r="67" spans="1:9">
      <c r="A67" s="13"/>
      <c r="B67" s="2"/>
      <c r="C67" s="2"/>
      <c r="D67" s="2"/>
      <c r="E67" s="2"/>
      <c r="F67" s="96">
        <f t="shared" ref="F67:F77" si="16">+IFERROR(B67/(C5+C36),0)*100</f>
        <v>0</v>
      </c>
      <c r="G67" s="96">
        <f t="shared" ref="G67:G77" si="17">+IFERROR(C67/(D5+D36),0)*100</f>
        <v>0</v>
      </c>
      <c r="H67" s="96">
        <f t="shared" ref="H67:H78" si="18">+IFERROR(D67/(E5+E36),0)*100</f>
        <v>0</v>
      </c>
      <c r="I67" s="96">
        <f t="shared" ref="I67:I78" si="19">+IFERROR(E67/(F5+F36),0)*100</f>
        <v>0</v>
      </c>
    </row>
    <row r="68" spans="1:9">
      <c r="A68" s="13"/>
      <c r="B68" s="2"/>
      <c r="C68" s="2"/>
      <c r="D68" s="2"/>
      <c r="E68" s="2"/>
      <c r="F68" s="96">
        <f t="shared" si="16"/>
        <v>0</v>
      </c>
      <c r="G68" s="96">
        <f t="shared" si="17"/>
        <v>0</v>
      </c>
      <c r="H68" s="96">
        <f t="shared" si="18"/>
        <v>0</v>
      </c>
      <c r="I68" s="96">
        <f t="shared" si="19"/>
        <v>0</v>
      </c>
    </row>
    <row r="69" spans="1:9">
      <c r="A69" s="13"/>
      <c r="B69" s="2"/>
      <c r="C69" s="2"/>
      <c r="D69" s="2"/>
      <c r="E69" s="2"/>
      <c r="F69" s="96">
        <f t="shared" si="16"/>
        <v>0</v>
      </c>
      <c r="G69" s="96">
        <f t="shared" si="17"/>
        <v>0</v>
      </c>
      <c r="H69" s="96">
        <f t="shared" si="18"/>
        <v>0</v>
      </c>
      <c r="I69" s="96">
        <f t="shared" si="19"/>
        <v>0</v>
      </c>
    </row>
    <row r="70" spans="1:9">
      <c r="A70" s="13"/>
      <c r="B70" s="2"/>
      <c r="C70" s="2"/>
      <c r="D70" s="2"/>
      <c r="E70" s="2"/>
      <c r="F70" s="96">
        <f t="shared" si="16"/>
        <v>0</v>
      </c>
      <c r="G70" s="96">
        <f t="shared" si="17"/>
        <v>0</v>
      </c>
      <c r="H70" s="96">
        <f t="shared" si="18"/>
        <v>0</v>
      </c>
      <c r="I70" s="96">
        <f t="shared" si="19"/>
        <v>0</v>
      </c>
    </row>
    <row r="71" spans="1:9">
      <c r="A71" s="13"/>
      <c r="B71" s="2"/>
      <c r="C71" s="2"/>
      <c r="D71" s="2"/>
      <c r="E71" s="2"/>
      <c r="F71" s="96">
        <f t="shared" si="16"/>
        <v>0</v>
      </c>
      <c r="G71" s="96">
        <f t="shared" si="17"/>
        <v>0</v>
      </c>
      <c r="H71" s="96">
        <f t="shared" si="18"/>
        <v>0</v>
      </c>
      <c r="I71" s="96">
        <f t="shared" si="19"/>
        <v>0</v>
      </c>
    </row>
    <row r="72" spans="1:9">
      <c r="A72" s="13"/>
      <c r="B72" s="2"/>
      <c r="C72" s="2"/>
      <c r="D72" s="2"/>
      <c r="E72" s="2"/>
      <c r="F72" s="96">
        <f t="shared" si="16"/>
        <v>0</v>
      </c>
      <c r="G72" s="96">
        <f t="shared" si="17"/>
        <v>0</v>
      </c>
      <c r="H72" s="96">
        <f t="shared" si="18"/>
        <v>0</v>
      </c>
      <c r="I72" s="96">
        <f t="shared" si="19"/>
        <v>0</v>
      </c>
    </row>
    <row r="73" spans="1:9">
      <c r="A73" s="13"/>
      <c r="B73" s="39"/>
      <c r="C73" s="39"/>
      <c r="D73" s="39"/>
      <c r="E73" s="39"/>
      <c r="F73" s="96">
        <f t="shared" si="16"/>
        <v>0</v>
      </c>
      <c r="G73" s="96">
        <f t="shared" si="17"/>
        <v>0</v>
      </c>
      <c r="H73" s="96">
        <f t="shared" si="18"/>
        <v>0</v>
      </c>
      <c r="I73" s="96">
        <f t="shared" si="19"/>
        <v>0</v>
      </c>
    </row>
    <row r="74" spans="1:9">
      <c r="A74" s="13"/>
      <c r="B74" s="30"/>
      <c r="C74" s="39"/>
      <c r="D74" s="39"/>
      <c r="E74" s="39"/>
      <c r="F74" s="96">
        <f t="shared" si="16"/>
        <v>0</v>
      </c>
      <c r="G74" s="96">
        <f t="shared" si="17"/>
        <v>0</v>
      </c>
      <c r="H74" s="96">
        <f t="shared" si="18"/>
        <v>0</v>
      </c>
      <c r="I74" s="96">
        <f t="shared" si="19"/>
        <v>0</v>
      </c>
    </row>
    <row r="75" spans="1:9">
      <c r="A75" s="13"/>
      <c r="B75" s="2"/>
      <c r="C75" s="2"/>
      <c r="D75" s="2"/>
      <c r="E75" s="2"/>
      <c r="F75" s="96">
        <f t="shared" si="16"/>
        <v>0</v>
      </c>
      <c r="G75" s="96">
        <f t="shared" si="17"/>
        <v>0</v>
      </c>
      <c r="H75" s="96">
        <f t="shared" si="18"/>
        <v>0</v>
      </c>
      <c r="I75" s="96">
        <f t="shared" si="19"/>
        <v>0</v>
      </c>
    </row>
    <row r="76" spans="1:9">
      <c r="A76" s="13"/>
      <c r="B76" s="2"/>
      <c r="C76" s="2"/>
      <c r="D76" s="2"/>
      <c r="E76" s="2"/>
      <c r="F76" s="96">
        <f t="shared" si="16"/>
        <v>0</v>
      </c>
      <c r="G76" s="96">
        <f t="shared" si="17"/>
        <v>0</v>
      </c>
      <c r="H76" s="96">
        <f t="shared" si="18"/>
        <v>0</v>
      </c>
      <c r="I76" s="96">
        <f t="shared" si="19"/>
        <v>0</v>
      </c>
    </row>
    <row r="77" spans="1:9">
      <c r="A77" s="13"/>
      <c r="B77" s="2"/>
      <c r="C77" s="2"/>
      <c r="D77" s="2"/>
      <c r="E77" s="2"/>
      <c r="F77" s="96">
        <f t="shared" si="16"/>
        <v>0</v>
      </c>
      <c r="G77" s="96">
        <f t="shared" si="17"/>
        <v>0</v>
      </c>
      <c r="H77" s="96">
        <f t="shared" si="18"/>
        <v>0</v>
      </c>
      <c r="I77" s="96">
        <f t="shared" si="19"/>
        <v>0</v>
      </c>
    </row>
    <row r="78" spans="1:9">
      <c r="A78" s="13"/>
      <c r="B78" s="2"/>
      <c r="C78" s="2"/>
      <c r="D78" s="2"/>
      <c r="E78" s="2"/>
      <c r="F78" s="96">
        <f t="shared" ref="F78:G89" si="20">+IFERROR(B78/(C16+C47),0)*100</f>
        <v>0</v>
      </c>
      <c r="G78" s="96">
        <f t="shared" si="20"/>
        <v>0</v>
      </c>
      <c r="H78" s="96">
        <f t="shared" si="18"/>
        <v>0</v>
      </c>
      <c r="I78" s="96">
        <f t="shared" si="19"/>
        <v>0</v>
      </c>
    </row>
    <row r="79" spans="1:9">
      <c r="A79" s="13"/>
      <c r="B79" s="2"/>
      <c r="C79" s="2"/>
      <c r="D79" s="2"/>
      <c r="E79" s="2"/>
      <c r="F79" s="96">
        <f t="shared" si="20"/>
        <v>0</v>
      </c>
      <c r="G79" s="96">
        <f t="shared" si="20"/>
        <v>0</v>
      </c>
      <c r="H79" s="96">
        <f t="shared" ref="H79:H93" si="21">+IFERROR(D79/(E17+E48),0)*100</f>
        <v>0</v>
      </c>
      <c r="I79" s="96">
        <f t="shared" ref="I79:I93" si="22">+IFERROR(E79/(F17+F48),0)*100</f>
        <v>0</v>
      </c>
    </row>
    <row r="80" spans="1:9">
      <c r="A80" s="13"/>
      <c r="B80" s="2"/>
      <c r="C80" s="2"/>
      <c r="D80" s="2"/>
      <c r="E80" s="2"/>
      <c r="F80" s="96">
        <f t="shared" si="20"/>
        <v>0</v>
      </c>
      <c r="G80" s="96">
        <f t="shared" si="20"/>
        <v>0</v>
      </c>
      <c r="H80" s="96">
        <f t="shared" si="21"/>
        <v>0</v>
      </c>
      <c r="I80" s="96">
        <f t="shared" si="22"/>
        <v>0</v>
      </c>
    </row>
    <row r="81" spans="1:9">
      <c r="A81" s="13"/>
      <c r="B81" s="2"/>
      <c r="C81" s="2"/>
      <c r="D81" s="2"/>
      <c r="E81" s="2"/>
      <c r="F81" s="96">
        <f t="shared" si="20"/>
        <v>0</v>
      </c>
      <c r="G81" s="96">
        <f t="shared" si="20"/>
        <v>0</v>
      </c>
      <c r="H81" s="96">
        <f t="shared" si="21"/>
        <v>0</v>
      </c>
      <c r="I81" s="96">
        <f t="shared" si="22"/>
        <v>0</v>
      </c>
    </row>
    <row r="82" spans="1:9">
      <c r="A82" s="13"/>
      <c r="B82" s="2"/>
      <c r="C82" s="2"/>
      <c r="D82" s="2"/>
      <c r="E82" s="2"/>
      <c r="F82" s="96">
        <f t="shared" si="20"/>
        <v>0</v>
      </c>
      <c r="G82" s="96">
        <f t="shared" si="20"/>
        <v>0</v>
      </c>
      <c r="H82" s="96">
        <f t="shared" si="21"/>
        <v>0</v>
      </c>
      <c r="I82" s="96">
        <f t="shared" si="22"/>
        <v>0</v>
      </c>
    </row>
    <row r="83" spans="1:9">
      <c r="A83" s="13"/>
      <c r="B83" s="2"/>
      <c r="C83" s="2"/>
      <c r="D83" s="2"/>
      <c r="E83" s="2"/>
      <c r="F83" s="96">
        <f t="shared" si="20"/>
        <v>0</v>
      </c>
      <c r="G83" s="96">
        <f t="shared" si="20"/>
        <v>0</v>
      </c>
      <c r="H83" s="96">
        <f t="shared" si="21"/>
        <v>0</v>
      </c>
      <c r="I83" s="96">
        <f t="shared" si="22"/>
        <v>0</v>
      </c>
    </row>
    <row r="84" spans="1:9">
      <c r="A84" s="13"/>
      <c r="B84" s="2"/>
      <c r="C84" s="2"/>
      <c r="D84" s="2"/>
      <c r="E84" s="2"/>
      <c r="F84" s="96">
        <f t="shared" si="20"/>
        <v>0</v>
      </c>
      <c r="G84" s="96">
        <f t="shared" si="20"/>
        <v>0</v>
      </c>
      <c r="H84" s="96">
        <f t="shared" si="21"/>
        <v>0</v>
      </c>
      <c r="I84" s="96">
        <f t="shared" si="22"/>
        <v>0</v>
      </c>
    </row>
    <row r="85" spans="1:9">
      <c r="A85" s="13"/>
      <c r="B85" s="2"/>
      <c r="C85" s="2"/>
      <c r="D85" s="2"/>
      <c r="E85" s="2"/>
      <c r="F85" s="96">
        <f t="shared" si="20"/>
        <v>0</v>
      </c>
      <c r="G85" s="96">
        <f t="shared" si="20"/>
        <v>0</v>
      </c>
      <c r="H85" s="96">
        <f t="shared" si="21"/>
        <v>0</v>
      </c>
      <c r="I85" s="96">
        <f t="shared" si="22"/>
        <v>0</v>
      </c>
    </row>
    <row r="86" spans="1:9">
      <c r="A86" s="13"/>
      <c r="B86" s="2"/>
      <c r="C86" s="2"/>
      <c r="D86" s="2"/>
      <c r="E86" s="2"/>
      <c r="F86" s="96">
        <f t="shared" si="20"/>
        <v>0</v>
      </c>
      <c r="G86" s="96">
        <f t="shared" si="20"/>
        <v>0</v>
      </c>
      <c r="H86" s="96">
        <f t="shared" si="21"/>
        <v>0</v>
      </c>
      <c r="I86" s="96">
        <f t="shared" si="22"/>
        <v>0</v>
      </c>
    </row>
    <row r="87" spans="1:9">
      <c r="A87" s="13"/>
      <c r="B87" s="2"/>
      <c r="C87" s="2"/>
      <c r="D87" s="2"/>
      <c r="E87" s="2"/>
      <c r="F87" s="96">
        <f t="shared" si="20"/>
        <v>0</v>
      </c>
      <c r="G87" s="96">
        <f t="shared" si="20"/>
        <v>0</v>
      </c>
      <c r="H87" s="96">
        <f t="shared" si="21"/>
        <v>0</v>
      </c>
      <c r="I87" s="96">
        <f t="shared" si="22"/>
        <v>0</v>
      </c>
    </row>
    <row r="88" spans="1:9">
      <c r="A88" s="13"/>
      <c r="B88" s="2"/>
      <c r="C88" s="2"/>
      <c r="D88" s="2"/>
      <c r="E88" s="2"/>
      <c r="F88" s="96">
        <f t="shared" si="20"/>
        <v>0</v>
      </c>
      <c r="G88" s="96">
        <f t="shared" si="20"/>
        <v>0</v>
      </c>
      <c r="H88" s="96">
        <f t="shared" si="21"/>
        <v>0</v>
      </c>
      <c r="I88" s="96">
        <f t="shared" si="22"/>
        <v>0</v>
      </c>
    </row>
    <row r="89" spans="1:9">
      <c r="A89" s="13"/>
      <c r="B89" s="2"/>
      <c r="C89" s="2"/>
      <c r="D89" s="2"/>
      <c r="E89" s="2"/>
      <c r="F89" s="96">
        <f t="shared" si="20"/>
        <v>0</v>
      </c>
      <c r="G89" s="96">
        <f t="shared" si="20"/>
        <v>0</v>
      </c>
      <c r="H89" s="96">
        <f t="shared" si="21"/>
        <v>0</v>
      </c>
      <c r="I89" s="96">
        <f t="shared" si="22"/>
        <v>0</v>
      </c>
    </row>
    <row r="90" spans="1:9">
      <c r="A90" s="13"/>
      <c r="B90" s="2"/>
      <c r="C90" s="2"/>
      <c r="D90" s="2"/>
      <c r="E90" s="2"/>
      <c r="F90" s="96">
        <f t="shared" ref="F90:G93" si="23">+IFERROR(B90/(C28+C59),0)*100</f>
        <v>0</v>
      </c>
      <c r="G90" s="96">
        <f t="shared" si="23"/>
        <v>0</v>
      </c>
      <c r="H90" s="96">
        <f t="shared" si="21"/>
        <v>0</v>
      </c>
      <c r="I90" s="96">
        <f t="shared" si="22"/>
        <v>0</v>
      </c>
    </row>
    <row r="91" spans="1:9">
      <c r="A91" s="13"/>
      <c r="B91" s="2"/>
      <c r="C91" s="2"/>
      <c r="D91" s="2"/>
      <c r="E91" s="2"/>
      <c r="F91" s="96">
        <f t="shared" si="23"/>
        <v>0</v>
      </c>
      <c r="G91" s="96">
        <f t="shared" si="23"/>
        <v>0</v>
      </c>
      <c r="H91" s="96">
        <f t="shared" si="21"/>
        <v>0</v>
      </c>
      <c r="I91" s="96">
        <f t="shared" si="22"/>
        <v>0</v>
      </c>
    </row>
    <row r="92" spans="1:9">
      <c r="A92" s="30"/>
      <c r="B92" s="2"/>
      <c r="C92" s="2"/>
      <c r="D92" s="2"/>
      <c r="E92" s="2"/>
      <c r="F92" s="96">
        <f>+IFERROR(B92/(C30+C61),0)*100</f>
        <v>0</v>
      </c>
      <c r="G92" s="96">
        <f t="shared" si="23"/>
        <v>0</v>
      </c>
      <c r="H92" s="96">
        <f t="shared" si="21"/>
        <v>0</v>
      </c>
      <c r="I92" s="96">
        <f t="shared" si="22"/>
        <v>0</v>
      </c>
    </row>
    <row r="93" spans="1:9">
      <c r="A93" s="91" t="s">
        <v>32</v>
      </c>
      <c r="B93" s="37">
        <f>SUM(B66:B92)</f>
        <v>4</v>
      </c>
      <c r="C93" s="37">
        <f>SUM(C66:C92)</f>
        <v>4</v>
      </c>
      <c r="D93" s="37">
        <f>SUM(D66:D92)</f>
        <v>4</v>
      </c>
      <c r="E93" s="37">
        <f>SUM(E66:E92)</f>
        <v>4</v>
      </c>
      <c r="F93" s="96">
        <f t="shared" si="23"/>
        <v>23.52941176470588</v>
      </c>
      <c r="G93" s="96">
        <f t="shared" si="23"/>
        <v>26.666666666666668</v>
      </c>
      <c r="H93" s="96">
        <f t="shared" si="21"/>
        <v>26.666666666666668</v>
      </c>
      <c r="I93" s="96">
        <f t="shared" si="22"/>
        <v>26.666666666666668</v>
      </c>
    </row>
    <row r="94" spans="1:9">
      <c r="I94" s="12"/>
    </row>
    <row r="96" spans="1:9" ht="17.25" customHeight="1" thickBot="1">
      <c r="A96" s="349" t="s">
        <v>81</v>
      </c>
      <c r="B96" s="349"/>
      <c r="C96" s="349"/>
      <c r="D96" s="349"/>
      <c r="E96" s="349"/>
    </row>
    <row r="97" spans="1:9" ht="63" thickBot="1">
      <c r="A97" s="61" t="s">
        <v>65</v>
      </c>
      <c r="B97" s="62" t="s">
        <v>67</v>
      </c>
      <c r="C97" s="63" t="s">
        <v>68</v>
      </c>
      <c r="D97" s="63" t="s">
        <v>69</v>
      </c>
      <c r="E97" s="63" t="s">
        <v>70</v>
      </c>
      <c r="F97" s="64" t="s">
        <v>76</v>
      </c>
      <c r="G97" s="64" t="s">
        <v>77</v>
      </c>
      <c r="H97" s="64" t="s">
        <v>78</v>
      </c>
      <c r="I97" s="65" t="s">
        <v>79</v>
      </c>
    </row>
    <row r="98" spans="1:9" ht="31.2">
      <c r="A98" s="43" t="s">
        <v>300</v>
      </c>
      <c r="B98" s="48">
        <v>6</v>
      </c>
      <c r="C98" s="48">
        <v>4</v>
      </c>
      <c r="D98" s="48">
        <v>4</v>
      </c>
      <c r="E98" s="48">
        <v>4</v>
      </c>
      <c r="F98" s="95">
        <f t="shared" ref="F98:F110" si="24">+IFERROR(B98/(C4+C35),0)*100</f>
        <v>35.294117647058826</v>
      </c>
      <c r="G98" s="95">
        <f t="shared" ref="G98:G110" si="25">+IFERROR(C98/(D4+D35),0)*100</f>
        <v>26.666666666666668</v>
      </c>
      <c r="H98" s="95">
        <f t="shared" ref="H98:H110" si="26">+IFERROR(D98/(E4+E35),0)*100</f>
        <v>26.666666666666668</v>
      </c>
      <c r="I98" s="95">
        <f t="shared" ref="I98:I110" si="27">+IFERROR(E98/(F4+F35),0)*100</f>
        <v>26.666666666666668</v>
      </c>
    </row>
    <row r="99" spans="1:9">
      <c r="A99" s="13"/>
      <c r="B99" s="2"/>
      <c r="C99" s="2"/>
      <c r="D99" s="2"/>
      <c r="E99" s="2"/>
      <c r="F99" s="96">
        <f t="shared" si="24"/>
        <v>0</v>
      </c>
      <c r="G99" s="96">
        <f t="shared" si="25"/>
        <v>0</v>
      </c>
      <c r="H99" s="96">
        <f t="shared" si="26"/>
        <v>0</v>
      </c>
      <c r="I99" s="96">
        <f t="shared" si="27"/>
        <v>0</v>
      </c>
    </row>
    <row r="100" spans="1:9">
      <c r="A100" s="13"/>
      <c r="B100" s="2"/>
      <c r="C100" s="2"/>
      <c r="D100" s="2"/>
      <c r="E100" s="2"/>
      <c r="F100" s="96">
        <f t="shared" si="24"/>
        <v>0</v>
      </c>
      <c r="G100" s="96">
        <f t="shared" si="25"/>
        <v>0</v>
      </c>
      <c r="H100" s="96">
        <f t="shared" si="26"/>
        <v>0</v>
      </c>
      <c r="I100" s="96">
        <f t="shared" si="27"/>
        <v>0</v>
      </c>
    </row>
    <row r="101" spans="1:9">
      <c r="A101" s="13"/>
      <c r="B101" s="2"/>
      <c r="C101" s="2"/>
      <c r="D101" s="2"/>
      <c r="E101" s="2"/>
      <c r="F101" s="96">
        <f t="shared" si="24"/>
        <v>0</v>
      </c>
      <c r="G101" s="96">
        <f t="shared" si="25"/>
        <v>0</v>
      </c>
      <c r="H101" s="96">
        <f t="shared" si="26"/>
        <v>0</v>
      </c>
      <c r="I101" s="96">
        <f t="shared" si="27"/>
        <v>0</v>
      </c>
    </row>
    <row r="102" spans="1:9">
      <c r="A102" s="13"/>
      <c r="B102" s="2"/>
      <c r="C102" s="2"/>
      <c r="D102" s="2"/>
      <c r="E102" s="2"/>
      <c r="F102" s="96">
        <f t="shared" si="24"/>
        <v>0</v>
      </c>
      <c r="G102" s="96">
        <f t="shared" si="25"/>
        <v>0</v>
      </c>
      <c r="H102" s="96">
        <f t="shared" si="26"/>
        <v>0</v>
      </c>
      <c r="I102" s="96">
        <f t="shared" si="27"/>
        <v>0</v>
      </c>
    </row>
    <row r="103" spans="1:9">
      <c r="A103" s="13"/>
      <c r="B103" s="2"/>
      <c r="C103" s="2"/>
      <c r="D103" s="2"/>
      <c r="E103" s="2"/>
      <c r="F103" s="96">
        <f t="shared" si="24"/>
        <v>0</v>
      </c>
      <c r="G103" s="96">
        <f t="shared" si="25"/>
        <v>0</v>
      </c>
      <c r="H103" s="96">
        <f t="shared" si="26"/>
        <v>0</v>
      </c>
      <c r="I103" s="96">
        <f t="shared" si="27"/>
        <v>0</v>
      </c>
    </row>
    <row r="104" spans="1:9">
      <c r="A104" s="13"/>
      <c r="B104" s="2"/>
      <c r="C104" s="2"/>
      <c r="D104" s="2"/>
      <c r="E104" s="2"/>
      <c r="F104" s="96">
        <f t="shared" si="24"/>
        <v>0</v>
      </c>
      <c r="G104" s="96">
        <f t="shared" si="25"/>
        <v>0</v>
      </c>
      <c r="H104" s="96">
        <f t="shared" si="26"/>
        <v>0</v>
      </c>
      <c r="I104" s="96">
        <f t="shared" si="27"/>
        <v>0</v>
      </c>
    </row>
    <row r="105" spans="1:9">
      <c r="A105" s="13"/>
      <c r="B105" s="2"/>
      <c r="C105" s="2"/>
      <c r="D105" s="2"/>
      <c r="E105" s="2"/>
      <c r="F105" s="96">
        <f t="shared" si="24"/>
        <v>0</v>
      </c>
      <c r="G105" s="96">
        <f t="shared" si="25"/>
        <v>0</v>
      </c>
      <c r="H105" s="96">
        <f t="shared" si="26"/>
        <v>0</v>
      </c>
      <c r="I105" s="96">
        <f t="shared" si="27"/>
        <v>0</v>
      </c>
    </row>
    <row r="106" spans="1:9">
      <c r="A106" s="13"/>
      <c r="B106" s="2"/>
      <c r="C106" s="2"/>
      <c r="D106" s="2"/>
      <c r="E106" s="2"/>
      <c r="F106" s="96">
        <f t="shared" si="24"/>
        <v>0</v>
      </c>
      <c r="G106" s="96">
        <f t="shared" si="25"/>
        <v>0</v>
      </c>
      <c r="H106" s="96">
        <f t="shared" si="26"/>
        <v>0</v>
      </c>
      <c r="I106" s="96">
        <f t="shared" si="27"/>
        <v>0</v>
      </c>
    </row>
    <row r="107" spans="1:9">
      <c r="A107" s="13"/>
      <c r="B107" s="2"/>
      <c r="C107" s="2"/>
      <c r="D107" s="2"/>
      <c r="E107" s="2"/>
      <c r="F107" s="96">
        <f t="shared" si="24"/>
        <v>0</v>
      </c>
      <c r="G107" s="96">
        <f t="shared" si="25"/>
        <v>0</v>
      </c>
      <c r="H107" s="96">
        <f t="shared" si="26"/>
        <v>0</v>
      </c>
      <c r="I107" s="96">
        <f t="shared" si="27"/>
        <v>0</v>
      </c>
    </row>
    <row r="108" spans="1:9">
      <c r="A108" s="13"/>
      <c r="B108" s="2"/>
      <c r="C108" s="2"/>
      <c r="D108" s="2"/>
      <c r="E108" s="2"/>
      <c r="F108" s="96">
        <f t="shared" si="24"/>
        <v>0</v>
      </c>
      <c r="G108" s="96">
        <f t="shared" si="25"/>
        <v>0</v>
      </c>
      <c r="H108" s="96">
        <f t="shared" si="26"/>
        <v>0</v>
      </c>
      <c r="I108" s="96">
        <f t="shared" si="27"/>
        <v>0</v>
      </c>
    </row>
    <row r="109" spans="1:9">
      <c r="A109" s="13"/>
      <c r="B109" s="2"/>
      <c r="C109" s="2"/>
      <c r="D109" s="2"/>
      <c r="E109" s="2"/>
      <c r="F109" s="96">
        <f t="shared" si="24"/>
        <v>0</v>
      </c>
      <c r="G109" s="96">
        <f t="shared" si="25"/>
        <v>0</v>
      </c>
      <c r="H109" s="96">
        <f t="shared" si="26"/>
        <v>0</v>
      </c>
      <c r="I109" s="96">
        <f t="shared" si="27"/>
        <v>0</v>
      </c>
    </row>
    <row r="110" spans="1:9">
      <c r="A110" s="13"/>
      <c r="B110" s="2"/>
      <c r="C110" s="2"/>
      <c r="D110" s="2"/>
      <c r="E110" s="2"/>
      <c r="F110" s="96">
        <f t="shared" si="24"/>
        <v>0</v>
      </c>
      <c r="G110" s="96">
        <f t="shared" si="25"/>
        <v>0</v>
      </c>
      <c r="H110" s="96">
        <f t="shared" si="26"/>
        <v>0</v>
      </c>
      <c r="I110" s="96">
        <f t="shared" si="27"/>
        <v>0</v>
      </c>
    </row>
    <row r="111" spans="1:9">
      <c r="A111" s="13"/>
      <c r="B111" s="2"/>
      <c r="C111" s="2"/>
      <c r="D111" s="2"/>
      <c r="E111" s="2"/>
      <c r="F111" s="96">
        <f t="shared" ref="F111:I123" si="28">+IFERROR(B111/(C17+C48),0)*100</f>
        <v>0</v>
      </c>
      <c r="G111" s="96">
        <f t="shared" si="28"/>
        <v>0</v>
      </c>
      <c r="H111" s="96">
        <f t="shared" si="28"/>
        <v>0</v>
      </c>
      <c r="I111" s="96">
        <f t="shared" si="28"/>
        <v>0</v>
      </c>
    </row>
    <row r="112" spans="1:9">
      <c r="A112" s="13"/>
      <c r="B112" s="2"/>
      <c r="C112" s="2"/>
      <c r="D112" s="2"/>
      <c r="E112" s="2"/>
      <c r="F112" s="96">
        <f t="shared" si="28"/>
        <v>0</v>
      </c>
      <c r="G112" s="96">
        <f t="shared" si="28"/>
        <v>0</v>
      </c>
      <c r="H112" s="96">
        <f t="shared" si="28"/>
        <v>0</v>
      </c>
      <c r="I112" s="96">
        <f t="shared" si="28"/>
        <v>0</v>
      </c>
    </row>
    <row r="113" spans="1:9">
      <c r="A113" s="13"/>
      <c r="B113" s="2"/>
      <c r="C113" s="2"/>
      <c r="D113" s="2"/>
      <c r="E113" s="2"/>
      <c r="F113" s="96">
        <f t="shared" si="28"/>
        <v>0</v>
      </c>
      <c r="G113" s="96">
        <f t="shared" si="28"/>
        <v>0</v>
      </c>
      <c r="H113" s="96">
        <f t="shared" si="28"/>
        <v>0</v>
      </c>
      <c r="I113" s="96">
        <f t="shared" si="28"/>
        <v>0</v>
      </c>
    </row>
    <row r="114" spans="1:9">
      <c r="A114" s="13"/>
      <c r="B114" s="2"/>
      <c r="C114" s="2"/>
      <c r="D114" s="2"/>
      <c r="E114" s="2"/>
      <c r="F114" s="96">
        <f t="shared" si="28"/>
        <v>0</v>
      </c>
      <c r="G114" s="96">
        <f t="shared" si="28"/>
        <v>0</v>
      </c>
      <c r="H114" s="96">
        <f t="shared" si="28"/>
        <v>0</v>
      </c>
      <c r="I114" s="96">
        <f t="shared" si="28"/>
        <v>0</v>
      </c>
    </row>
    <row r="115" spans="1:9">
      <c r="A115" s="13"/>
      <c r="B115" s="2"/>
      <c r="C115" s="2"/>
      <c r="D115" s="2"/>
      <c r="E115" s="2"/>
      <c r="F115" s="96">
        <f t="shared" si="28"/>
        <v>0</v>
      </c>
      <c r="G115" s="96">
        <f t="shared" si="28"/>
        <v>0</v>
      </c>
      <c r="H115" s="96">
        <f t="shared" si="28"/>
        <v>0</v>
      </c>
      <c r="I115" s="96">
        <f t="shared" si="28"/>
        <v>0</v>
      </c>
    </row>
    <row r="116" spans="1:9">
      <c r="A116" s="13"/>
      <c r="B116" s="2"/>
      <c r="C116" s="2"/>
      <c r="D116" s="2"/>
      <c r="E116" s="2"/>
      <c r="F116" s="96">
        <f t="shared" si="28"/>
        <v>0</v>
      </c>
      <c r="G116" s="96">
        <f t="shared" si="28"/>
        <v>0</v>
      </c>
      <c r="H116" s="96">
        <f t="shared" si="28"/>
        <v>0</v>
      </c>
      <c r="I116" s="96">
        <f t="shared" si="28"/>
        <v>0</v>
      </c>
    </row>
    <row r="117" spans="1:9">
      <c r="A117" s="13"/>
      <c r="B117" s="2"/>
      <c r="C117" s="2"/>
      <c r="D117" s="2"/>
      <c r="E117" s="2"/>
      <c r="F117" s="96">
        <f t="shared" si="28"/>
        <v>0</v>
      </c>
      <c r="G117" s="96">
        <f t="shared" si="28"/>
        <v>0</v>
      </c>
      <c r="H117" s="96">
        <f t="shared" si="28"/>
        <v>0</v>
      </c>
      <c r="I117" s="96">
        <f t="shared" si="28"/>
        <v>0</v>
      </c>
    </row>
    <row r="118" spans="1:9">
      <c r="A118" s="13"/>
      <c r="B118" s="2"/>
      <c r="C118" s="2"/>
      <c r="D118" s="2"/>
      <c r="E118" s="2"/>
      <c r="F118" s="96">
        <f t="shared" si="28"/>
        <v>0</v>
      </c>
      <c r="G118" s="96">
        <f t="shared" si="28"/>
        <v>0</v>
      </c>
      <c r="H118" s="96">
        <f t="shared" si="28"/>
        <v>0</v>
      </c>
      <c r="I118" s="96">
        <f t="shared" si="28"/>
        <v>0</v>
      </c>
    </row>
    <row r="119" spans="1:9">
      <c r="A119" s="13"/>
      <c r="B119" s="2"/>
      <c r="C119" s="2"/>
      <c r="D119" s="2"/>
      <c r="E119" s="2"/>
      <c r="F119" s="96">
        <f t="shared" si="28"/>
        <v>0</v>
      </c>
      <c r="G119" s="96">
        <f t="shared" si="28"/>
        <v>0</v>
      </c>
      <c r="H119" s="96">
        <f t="shared" si="28"/>
        <v>0</v>
      </c>
      <c r="I119" s="96">
        <f t="shared" si="28"/>
        <v>0</v>
      </c>
    </row>
    <row r="120" spans="1:9">
      <c r="A120" s="13"/>
      <c r="B120" s="2"/>
      <c r="C120" s="2"/>
      <c r="D120" s="2"/>
      <c r="E120" s="2"/>
      <c r="F120" s="96">
        <f t="shared" si="28"/>
        <v>0</v>
      </c>
      <c r="G120" s="96">
        <f t="shared" si="28"/>
        <v>0</v>
      </c>
      <c r="H120" s="96">
        <f t="shared" si="28"/>
        <v>0</v>
      </c>
      <c r="I120" s="96">
        <f t="shared" si="28"/>
        <v>0</v>
      </c>
    </row>
    <row r="121" spans="1:9">
      <c r="A121" s="13"/>
      <c r="B121" s="2"/>
      <c r="C121" s="2"/>
      <c r="D121" s="2"/>
      <c r="E121" s="2"/>
      <c r="F121" s="96">
        <f t="shared" si="28"/>
        <v>0</v>
      </c>
      <c r="G121" s="96">
        <f t="shared" si="28"/>
        <v>0</v>
      </c>
      <c r="H121" s="96">
        <f t="shared" si="28"/>
        <v>0</v>
      </c>
      <c r="I121" s="96">
        <f t="shared" si="28"/>
        <v>0</v>
      </c>
    </row>
    <row r="122" spans="1:9">
      <c r="A122" s="13"/>
      <c r="B122" s="2"/>
      <c r="C122" s="2"/>
      <c r="D122" s="2"/>
      <c r="E122" s="2"/>
      <c r="F122" s="96">
        <f t="shared" si="28"/>
        <v>0</v>
      </c>
      <c r="G122" s="96">
        <f t="shared" si="28"/>
        <v>0</v>
      </c>
      <c r="H122" s="96">
        <f t="shared" si="28"/>
        <v>0</v>
      </c>
      <c r="I122" s="96">
        <f t="shared" si="28"/>
        <v>0</v>
      </c>
    </row>
    <row r="123" spans="1:9">
      <c r="A123" s="13"/>
      <c r="B123" s="2"/>
      <c r="C123" s="2"/>
      <c r="D123" s="2"/>
      <c r="E123" s="2"/>
      <c r="F123" s="96">
        <f t="shared" si="28"/>
        <v>0</v>
      </c>
      <c r="G123" s="96">
        <f t="shared" si="28"/>
        <v>0</v>
      </c>
      <c r="H123" s="96">
        <f t="shared" si="28"/>
        <v>0</v>
      </c>
      <c r="I123" s="96">
        <f t="shared" si="28"/>
        <v>0</v>
      </c>
    </row>
    <row r="124" spans="1:9">
      <c r="A124" s="30"/>
      <c r="B124" s="2"/>
      <c r="C124" s="2"/>
      <c r="D124" s="2"/>
      <c r="E124" s="2"/>
      <c r="F124" s="96">
        <f t="shared" ref="F124:I125" si="29">+IFERROR(B124/(C30+C61),0)*100</f>
        <v>0</v>
      </c>
      <c r="G124" s="96">
        <f t="shared" si="29"/>
        <v>0</v>
      </c>
      <c r="H124" s="96">
        <f t="shared" si="29"/>
        <v>0</v>
      </c>
      <c r="I124" s="96">
        <f t="shared" si="29"/>
        <v>0</v>
      </c>
    </row>
    <row r="125" spans="1:9">
      <c r="A125" s="91" t="s">
        <v>32</v>
      </c>
      <c r="B125" s="37">
        <f>SUM(B98:B124)</f>
        <v>6</v>
      </c>
      <c r="C125" s="37">
        <f>SUM(C98:C124)</f>
        <v>4</v>
      </c>
      <c r="D125" s="37">
        <f>SUM(D98:D124)</f>
        <v>4</v>
      </c>
      <c r="E125" s="37">
        <f>SUM(E98:E124)</f>
        <v>4</v>
      </c>
      <c r="F125" s="96">
        <f t="shared" si="29"/>
        <v>35.294117647058826</v>
      </c>
      <c r="G125" s="96">
        <f t="shared" si="29"/>
        <v>26.666666666666668</v>
      </c>
      <c r="H125" s="96">
        <f t="shared" si="29"/>
        <v>26.666666666666668</v>
      </c>
      <c r="I125" s="96">
        <f t="shared" si="29"/>
        <v>26.666666666666668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60" zoomScaleNormal="100" workbookViewId="0">
      <selection activeCell="I11" sqref="I11"/>
    </sheetView>
  </sheetViews>
  <sheetFormatPr defaultRowHeight="15.6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>
      <c r="A1" s="345" t="s">
        <v>288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75" customHeight="1">
      <c r="A2" s="353" t="s">
        <v>82</v>
      </c>
      <c r="B2" s="351" t="s">
        <v>83</v>
      </c>
      <c r="C2" s="352"/>
      <c r="D2" s="34"/>
      <c r="E2" s="66"/>
      <c r="F2" s="66"/>
      <c r="G2" s="358" t="s">
        <v>230</v>
      </c>
      <c r="H2" s="351" t="s">
        <v>84</v>
      </c>
      <c r="I2" s="357"/>
      <c r="J2" s="358" t="s">
        <v>85</v>
      </c>
      <c r="K2" s="361" t="s">
        <v>86</v>
      </c>
    </row>
    <row r="3" spans="1:11" ht="15.75" customHeight="1">
      <c r="A3" s="354"/>
      <c r="B3" s="40"/>
      <c r="C3" s="41"/>
      <c r="D3" s="28" t="s">
        <v>87</v>
      </c>
      <c r="E3" s="28"/>
      <c r="F3" s="28"/>
      <c r="G3" s="360"/>
      <c r="H3" s="40"/>
      <c r="I3" s="42"/>
      <c r="J3" s="359"/>
      <c r="K3" s="362"/>
    </row>
    <row r="4" spans="1:11" s="4" customFormat="1" ht="166.5" customHeight="1">
      <c r="A4" s="355"/>
      <c r="B4" s="103" t="s">
        <v>88</v>
      </c>
      <c r="C4" s="240" t="s">
        <v>89</v>
      </c>
      <c r="D4" s="103" t="s">
        <v>90</v>
      </c>
      <c r="E4" s="103" t="s">
        <v>91</v>
      </c>
      <c r="F4" s="244" t="s">
        <v>92</v>
      </c>
      <c r="G4" s="364"/>
      <c r="H4" s="103" t="s">
        <v>93</v>
      </c>
      <c r="I4" s="103" t="s">
        <v>94</v>
      </c>
      <c r="J4" s="360"/>
      <c r="K4" s="363"/>
    </row>
    <row r="5" spans="1:11">
      <c r="A5" s="245" t="s">
        <v>30</v>
      </c>
      <c r="B5" s="39">
        <v>1</v>
      </c>
      <c r="C5" s="2">
        <v>1231</v>
      </c>
      <c r="D5" s="2"/>
      <c r="E5" s="2"/>
      <c r="F5" s="2"/>
      <c r="G5" s="2">
        <v>160</v>
      </c>
      <c r="H5" s="291"/>
      <c r="I5" s="291"/>
      <c r="J5" s="291"/>
      <c r="K5" s="292"/>
    </row>
    <row r="6" spans="1:11">
      <c r="A6" s="246"/>
      <c r="B6" s="39">
        <v>2</v>
      </c>
      <c r="C6" s="2">
        <v>622</v>
      </c>
      <c r="D6" s="2"/>
      <c r="E6" s="2"/>
      <c r="F6" s="2"/>
      <c r="G6" s="2">
        <v>81</v>
      </c>
      <c r="H6" s="291"/>
      <c r="I6" s="291"/>
      <c r="J6" s="291"/>
      <c r="K6" s="292"/>
    </row>
    <row r="7" spans="1:11">
      <c r="A7" s="246"/>
      <c r="B7" s="39" t="s">
        <v>37</v>
      </c>
      <c r="C7" s="2"/>
      <c r="D7" s="2"/>
      <c r="E7" s="2"/>
      <c r="F7" s="2"/>
      <c r="G7" s="2"/>
      <c r="H7" s="291"/>
      <c r="I7" s="291"/>
      <c r="J7" s="291"/>
      <c r="K7" s="292"/>
    </row>
    <row r="8" spans="1:11">
      <c r="A8" s="246"/>
      <c r="B8" s="39">
        <v>3</v>
      </c>
      <c r="C8" s="2"/>
      <c r="D8" s="2"/>
      <c r="E8" s="2"/>
      <c r="F8" s="2"/>
      <c r="G8" s="2"/>
      <c r="H8" s="291"/>
      <c r="I8" s="291"/>
      <c r="J8" s="291"/>
      <c r="K8" s="292"/>
    </row>
    <row r="9" spans="1:11">
      <c r="A9" s="247" t="s">
        <v>95</v>
      </c>
      <c r="B9" s="91"/>
      <c r="C9" s="37">
        <f>+SUM(C5:C8)</f>
        <v>1853</v>
      </c>
      <c r="D9" s="37">
        <f t="shared" ref="D9:K9" si="0">+SUM(D5:D8)</f>
        <v>0</v>
      </c>
      <c r="E9" s="37">
        <f t="shared" si="0"/>
        <v>0</v>
      </c>
      <c r="F9" s="37">
        <f>+SUM(F5:F8)</f>
        <v>0</v>
      </c>
      <c r="G9" s="37">
        <f t="shared" si="0"/>
        <v>241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171">
        <f t="shared" si="0"/>
        <v>0</v>
      </c>
    </row>
    <row r="10" spans="1:11">
      <c r="A10" s="246" t="s">
        <v>31</v>
      </c>
      <c r="B10" s="39">
        <v>1</v>
      </c>
      <c r="C10" s="2"/>
      <c r="D10" s="2">
        <v>429</v>
      </c>
      <c r="E10" s="2"/>
      <c r="F10" s="2"/>
      <c r="G10" s="2">
        <v>229</v>
      </c>
      <c r="H10" s="291"/>
      <c r="I10" s="291"/>
      <c r="J10" s="291"/>
      <c r="K10" s="292"/>
    </row>
    <row r="11" spans="1:11">
      <c r="A11" s="246"/>
      <c r="B11" s="39">
        <v>2</v>
      </c>
      <c r="C11" s="2"/>
      <c r="D11" s="2">
        <v>234</v>
      </c>
      <c r="E11" s="2"/>
      <c r="F11" s="2"/>
      <c r="G11" s="2">
        <v>74</v>
      </c>
      <c r="H11" s="291"/>
      <c r="I11" s="291"/>
      <c r="J11" s="291"/>
      <c r="K11" s="292"/>
    </row>
    <row r="12" spans="1:11">
      <c r="A12" s="246"/>
      <c r="B12" s="39" t="s">
        <v>37</v>
      </c>
      <c r="C12" s="2"/>
      <c r="D12" s="2"/>
      <c r="E12" s="2"/>
      <c r="F12" s="2"/>
      <c r="G12" s="2"/>
      <c r="H12" s="291"/>
      <c r="I12" s="291"/>
      <c r="J12" s="291"/>
      <c r="K12" s="292"/>
    </row>
    <row r="13" spans="1:11">
      <c r="A13" s="246"/>
      <c r="B13" s="39">
        <v>3</v>
      </c>
      <c r="C13" s="2"/>
      <c r="D13" s="2">
        <v>69</v>
      </c>
      <c r="E13" s="2"/>
      <c r="F13" s="2"/>
      <c r="G13" s="2">
        <v>17</v>
      </c>
      <c r="H13" s="291"/>
      <c r="I13" s="291"/>
      <c r="J13" s="291"/>
      <c r="K13" s="292"/>
    </row>
    <row r="14" spans="1:11">
      <c r="A14" s="248" t="s">
        <v>96</v>
      </c>
      <c r="B14" s="98"/>
      <c r="C14" s="99">
        <f t="shared" ref="C14:K14" si="1">+SUM(C10:C13)</f>
        <v>0</v>
      </c>
      <c r="D14" s="99">
        <f t="shared" si="1"/>
        <v>732</v>
      </c>
      <c r="E14" s="99">
        <f t="shared" si="1"/>
        <v>0</v>
      </c>
      <c r="F14" s="99">
        <f t="shared" ref="F14" si="2">+SUM(F10:F13)</f>
        <v>0</v>
      </c>
      <c r="G14" s="99">
        <f t="shared" si="1"/>
        <v>320</v>
      </c>
      <c r="H14" s="99">
        <f t="shared" si="1"/>
        <v>0</v>
      </c>
      <c r="I14" s="99">
        <f t="shared" si="1"/>
        <v>0</v>
      </c>
      <c r="J14" s="99">
        <f t="shared" si="1"/>
        <v>0</v>
      </c>
      <c r="K14" s="177">
        <f t="shared" si="1"/>
        <v>0</v>
      </c>
    </row>
    <row r="15" spans="1:11">
      <c r="A15" s="180" t="s">
        <v>97</v>
      </c>
      <c r="B15" s="91">
        <v>1</v>
      </c>
      <c r="C15" s="37">
        <f>+C5+C10</f>
        <v>1231</v>
      </c>
      <c r="D15" s="37">
        <f t="shared" ref="D15:K15" si="3">+D5+D10</f>
        <v>429</v>
      </c>
      <c r="E15" s="37">
        <f t="shared" si="3"/>
        <v>0</v>
      </c>
      <c r="F15" s="37">
        <f t="shared" ref="F15" si="4">+F5+F10</f>
        <v>0</v>
      </c>
      <c r="G15" s="37">
        <f t="shared" si="3"/>
        <v>389</v>
      </c>
      <c r="H15" s="37">
        <f t="shared" si="3"/>
        <v>0</v>
      </c>
      <c r="I15" s="37">
        <f t="shared" si="3"/>
        <v>0</v>
      </c>
      <c r="J15" s="37">
        <f t="shared" si="3"/>
        <v>0</v>
      </c>
      <c r="K15" s="171">
        <f t="shared" si="3"/>
        <v>0</v>
      </c>
    </row>
    <row r="16" spans="1:11">
      <c r="A16" s="249"/>
      <c r="B16" s="91">
        <v>2</v>
      </c>
      <c r="C16" s="37">
        <f t="shared" ref="C16:K16" si="5">+C6+C11</f>
        <v>622</v>
      </c>
      <c r="D16" s="37">
        <f t="shared" si="5"/>
        <v>234</v>
      </c>
      <c r="E16" s="37">
        <f t="shared" si="5"/>
        <v>0</v>
      </c>
      <c r="F16" s="37">
        <f t="shared" ref="F16" si="6">+F6+F11</f>
        <v>0</v>
      </c>
      <c r="G16" s="37">
        <f t="shared" si="5"/>
        <v>155</v>
      </c>
      <c r="H16" s="37">
        <f t="shared" si="5"/>
        <v>0</v>
      </c>
      <c r="I16" s="37">
        <f t="shared" si="5"/>
        <v>0</v>
      </c>
      <c r="J16" s="37">
        <f t="shared" si="5"/>
        <v>0</v>
      </c>
      <c r="K16" s="171">
        <f t="shared" si="5"/>
        <v>0</v>
      </c>
    </row>
    <row r="17" spans="1:11">
      <c r="A17" s="249"/>
      <c r="B17" s="91" t="s">
        <v>37</v>
      </c>
      <c r="C17" s="37">
        <f t="shared" ref="C17:K17" si="7">+C7+C12</f>
        <v>0</v>
      </c>
      <c r="D17" s="37">
        <f t="shared" si="7"/>
        <v>0</v>
      </c>
      <c r="E17" s="37">
        <f t="shared" si="7"/>
        <v>0</v>
      </c>
      <c r="F17" s="37">
        <f t="shared" ref="F17" si="8">+F7+F12</f>
        <v>0</v>
      </c>
      <c r="G17" s="37">
        <f t="shared" si="7"/>
        <v>0</v>
      </c>
      <c r="H17" s="37">
        <f t="shared" si="7"/>
        <v>0</v>
      </c>
      <c r="I17" s="37">
        <f t="shared" si="7"/>
        <v>0</v>
      </c>
      <c r="J17" s="37">
        <f t="shared" si="7"/>
        <v>0</v>
      </c>
      <c r="K17" s="171">
        <f t="shared" si="7"/>
        <v>0</v>
      </c>
    </row>
    <row r="18" spans="1:11">
      <c r="A18" s="250"/>
      <c r="B18" s="91">
        <v>3</v>
      </c>
      <c r="C18" s="37">
        <f t="shared" ref="C18:K18" si="9">+C8+C13</f>
        <v>0</v>
      </c>
      <c r="D18" s="37">
        <f t="shared" si="9"/>
        <v>69</v>
      </c>
      <c r="E18" s="37">
        <f t="shared" si="9"/>
        <v>0</v>
      </c>
      <c r="F18" s="37">
        <f t="shared" ref="F18" si="10">+F8+F13</f>
        <v>0</v>
      </c>
      <c r="G18" s="37">
        <f t="shared" si="9"/>
        <v>17</v>
      </c>
      <c r="H18" s="37">
        <f t="shared" si="9"/>
        <v>0</v>
      </c>
      <c r="I18" s="37">
        <f t="shared" si="9"/>
        <v>0</v>
      </c>
      <c r="J18" s="37">
        <f t="shared" si="9"/>
        <v>0</v>
      </c>
      <c r="K18" s="171">
        <f t="shared" si="9"/>
        <v>0</v>
      </c>
    </row>
    <row r="19" spans="1:11" ht="16.2" thickBot="1">
      <c r="A19" s="251" t="s">
        <v>32</v>
      </c>
      <c r="B19" s="184"/>
      <c r="C19" s="132">
        <f>+SUM(C15:C18)</f>
        <v>1853</v>
      </c>
      <c r="D19" s="132">
        <f t="shared" ref="D19:K19" si="11">+SUM(D15:D18)</f>
        <v>732</v>
      </c>
      <c r="E19" s="132">
        <f t="shared" si="11"/>
        <v>0</v>
      </c>
      <c r="F19" s="132">
        <f t="shared" ref="F19" si="12">+SUM(F15:F18)</f>
        <v>0</v>
      </c>
      <c r="G19" s="132">
        <f t="shared" si="11"/>
        <v>561</v>
      </c>
      <c r="H19" s="132">
        <f t="shared" si="11"/>
        <v>0</v>
      </c>
      <c r="I19" s="132">
        <f t="shared" si="11"/>
        <v>0</v>
      </c>
      <c r="J19" s="132">
        <f t="shared" si="11"/>
        <v>0</v>
      </c>
      <c r="K19" s="133">
        <f t="shared" si="11"/>
        <v>0</v>
      </c>
    </row>
    <row r="20" spans="1:11">
      <c r="B20" s="1"/>
    </row>
    <row r="21" spans="1:11">
      <c r="B21" s="1"/>
    </row>
    <row r="22" spans="1:11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46f6adf5-eaad-4dbb-91ac-274e33425322"/>
    <ds:schemaRef ds:uri="62dc8d3a-4265-423e-88e4-c330826fd5a8"/>
  </ds:schemaRefs>
</ds:datastoreItem>
</file>

<file path=customXml/itemProps2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Lucia Kristofiakova</cp:lastModifiedBy>
  <cp:revision/>
  <cp:lastPrinted>2022-01-13T08:54:24Z</cp:lastPrinted>
  <dcterms:created xsi:type="dcterms:W3CDTF">2010-01-11T10:19:31Z</dcterms:created>
  <dcterms:modified xsi:type="dcterms:W3CDTF">2023-05-16T04:31:50Z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