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B_Modrý Kingston\DTI\SPRÁVA O ČINNOSTI ŠKOLY\VÝROČNÁ SPRÁVA ZA ROK 2024\1 FINAL NA ODOSLANIE\NA ODOSLANIE\"/>
    </mc:Choice>
  </mc:AlternateContent>
  <bookViews>
    <workbookView xWindow="0" yWindow="0" windowWidth="15804" windowHeight="8928" tabRatio="1000" firstSheet="1" activeTab="2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 iterateCount="1"/>
</workbook>
</file>

<file path=xl/calcChain.xml><?xml version="1.0" encoding="utf-8"?>
<calcChain xmlns="http://schemas.openxmlformats.org/spreadsheetml/2006/main">
  <c r="Q15" i="40" l="1"/>
  <c r="Q4" i="40"/>
  <c r="D16" i="16" l="1"/>
  <c r="P21" i="40" l="1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Q20" i="40"/>
  <c r="Q19" i="40"/>
  <c r="Q18" i="40"/>
  <c r="Q17" i="40"/>
  <c r="Q16" i="40"/>
  <c r="E21" i="39"/>
  <c r="D21" i="39"/>
  <c r="C21" i="39"/>
  <c r="B21" i="39"/>
  <c r="Q21" i="40" l="1"/>
  <c r="N10" i="40"/>
  <c r="O10" i="40"/>
  <c r="P10" i="40"/>
  <c r="E10" i="39" l="1"/>
  <c r="M10" i="40" l="1"/>
  <c r="Q5" i="40" l="1"/>
  <c r="Q6" i="40"/>
  <c r="Q7" i="40"/>
  <c r="Q8" i="40"/>
  <c r="Q9" i="40"/>
  <c r="Q10" i="40"/>
  <c r="B10" i="40" l="1"/>
  <c r="C10" i="40"/>
  <c r="D10" i="40"/>
  <c r="E10" i="40"/>
  <c r="F10" i="40"/>
  <c r="G10" i="40"/>
  <c r="H10" i="40"/>
  <c r="I10" i="40"/>
  <c r="J10" i="40"/>
  <c r="K10" i="40"/>
  <c r="L10" i="40"/>
  <c r="K4" i="41" l="1"/>
  <c r="L4" i="41"/>
  <c r="K5" i="41"/>
  <c r="L5" i="41"/>
  <c r="K6" i="41"/>
  <c r="L6" i="41"/>
  <c r="K7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D18" i="41"/>
  <c r="E18" i="4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J38" i="41" l="1"/>
  <c r="C38" i="41"/>
  <c r="L33" i="41"/>
  <c r="L23" i="41"/>
  <c r="K34" i="41"/>
  <c r="F38" i="41"/>
  <c r="L8" i="41"/>
  <c r="K18" i="41"/>
  <c r="L37" i="41"/>
  <c r="D38" i="41"/>
  <c r="K8" i="41"/>
  <c r="H38" i="41"/>
  <c r="L36" i="41"/>
  <c r="L28" i="41"/>
  <c r="L18" i="41"/>
  <c r="K36" i="41"/>
  <c r="K13" i="41"/>
  <c r="G38" i="41"/>
  <c r="L34" i="41"/>
  <c r="L13" i="41"/>
  <c r="K37" i="41"/>
  <c r="K35" i="41"/>
  <c r="K33" i="41"/>
  <c r="K23" i="41"/>
  <c r="I38" i="41"/>
  <c r="E38" i="41"/>
  <c r="L35" i="41"/>
  <c r="L38" i="41" l="1"/>
  <c r="K38" i="41"/>
  <c r="D10" i="39"/>
  <c r="C10" i="39"/>
  <c r="B10" i="39"/>
  <c r="F18" i="3" l="1"/>
  <c r="F17" i="3"/>
  <c r="F16" i="3"/>
  <c r="F15" i="3"/>
  <c r="F19" i="3" s="1"/>
  <c r="F14" i="3"/>
  <c r="F9" i="3"/>
  <c r="B21" i="19" l="1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J8" i="2"/>
  <c r="J38" i="2" s="1"/>
  <c r="L4" i="2"/>
  <c r="K4" i="2"/>
  <c r="I38" i="2" l="1"/>
  <c r="H38" i="2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G24" i="15" s="1"/>
  <c r="G25" i="15" s="1"/>
  <c r="B22" i="15"/>
  <c r="B11" i="15"/>
  <c r="B24" i="15" l="1"/>
  <c r="B25" i="15" s="1"/>
  <c r="B24" i="16"/>
  <c r="B25" i="16" s="1"/>
  <c r="G24" i="16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B22" i="7" l="1"/>
  <c r="G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L13" i="2" s="1"/>
  <c r="C13" i="2"/>
  <c r="D8" i="2"/>
  <c r="E8" i="2"/>
  <c r="F8" i="2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H62" i="6" s="1"/>
  <c r="E62" i="6"/>
  <c r="F62" i="6"/>
  <c r="B62" i="6"/>
  <c r="G62" i="6" s="1"/>
  <c r="C31" i="6"/>
  <c r="D31" i="6"/>
  <c r="E31" i="6"/>
  <c r="H31" i="6" s="1"/>
  <c r="F31" i="6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F62" i="4"/>
  <c r="I62" i="4" s="1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H62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I31" i="6" l="1"/>
  <c r="G31" i="6"/>
  <c r="J62" i="4"/>
  <c r="H31" i="4"/>
  <c r="I62" i="6"/>
  <c r="G62" i="5"/>
  <c r="G62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J19" i="3" s="1"/>
  <c r="I16" i="3"/>
  <c r="H16" i="3"/>
  <c r="G16" i="3"/>
  <c r="E16" i="3"/>
  <c r="D16" i="3"/>
  <c r="C16" i="3"/>
  <c r="K15" i="3"/>
  <c r="J15" i="3"/>
  <c r="I15" i="3"/>
  <c r="H15" i="3"/>
  <c r="H19" i="3" s="1"/>
  <c r="G15" i="3"/>
  <c r="E15" i="3"/>
  <c r="D15" i="3"/>
  <c r="D19" i="3" s="1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I19" i="3"/>
  <c r="G19" i="3"/>
  <c r="E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C19" i="3" l="1"/>
  <c r="H16" i="13"/>
  <c r="H20" i="13" s="1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<sst xmlns="http://schemas.openxmlformats.org/spreadsheetml/2006/main" count="858" uniqueCount="390">
  <si>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</si>
  <si>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</si>
  <si>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</si>
  <si>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</si>
  <si>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</si>
  <si>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</si>
  <si>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</si>
  <si>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</si>
  <si>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</si>
  <si>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</si>
  <si>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</si>
  <si>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</si>
  <si>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</si>
  <si>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</si>
  <si>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</si>
  <si>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</si>
  <si>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</si>
  <si>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</si>
  <si>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</si>
  <si>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</si>
  <si>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</si>
  <si>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</si>
  <si>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</si>
  <si>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</si>
  <si>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</si>
  <si>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</si>
  <si>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</si>
  <si>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</si>
  <si>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</si>
  <si>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</si>
  <si>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</si>
  <si>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</si>
  <si>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</si>
  <si>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</si>
  <si>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</si>
  <si>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</si>
  <si>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</si>
  <si>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</si>
  <si>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</si>
  <si>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</si>
  <si>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</si>
  <si>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</si>
  <si>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</si>
  <si>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</si>
  <si>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</si>
  <si>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</si>
  <si>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</si>
  <si>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</si>
  <si>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</si>
  <si>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</si>
  <si>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</si>
  <si>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</si>
  <si>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</si>
  <si>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</si>
  <si>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</si>
  <si>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</si>
  <si>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</si>
  <si>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</si>
  <si>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</si>
  <si>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</si>
  <si>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</si>
  <si>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</si>
  <si>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</si>
  <si>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</si>
  <si>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</si>
  <si>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</si>
  <si>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</si>
  <si>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</si>
  <si>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</si>
  <si>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</si>
  <si>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</si>
  <si>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</si>
  <si>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</si>
  <si>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</si>
  <si>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</si>
  <si>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</si>
  <si>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</si>
  <si>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</si>
  <si>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</si>
  <si>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</si>
  <si>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</si>
  <si>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</si>
  <si>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</si>
  <si>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</si>
  <si>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</si>
  <si>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</si>
  <si>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</si>
  <si>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</si>
  <si>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</si>
  <si>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</si>
  <si>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</si>
  <si>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</si>
  <si>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</si>
  <si>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</si>
  <si>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</si>
  <si>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</si>
  <si>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</si>
  <si>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</si>
  <si>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</si>
  <si>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</si>
  <si>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</si>
  <si>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</si>
  <si>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</si>
  <si>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</si>
  <si>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</si>
  <si>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</si>
  <si>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</si>
  <si>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</si>
  <si>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</si>
  <si>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</si>
  <si>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</si>
  <si>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</si>
  <si>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</si>
  <si>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</si>
  <si>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</si>
  <si>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</si>
  <si>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</si>
  <si>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</si>
  <si>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</si>
  <si>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</si>
  <si>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</si>
  <si>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</si>
  <si>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</si>
  <si>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</si>
  <si>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</si>
  <si>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</si>
  <si>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</si>
  <si>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</si>
  <si>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</si>
  <si>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</si>
  <si>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</si>
  <si>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</si>
  <si>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</si>
  <si>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</si>
  <si>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</si>
  <si>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</si>
  <si>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</si>
  <si>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</si>
  <si>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</si>
  <si>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</si>
  <si>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</si>
  <si>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</si>
  <si>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</si>
  <si>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</si>
  <si>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</si>
  <si>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</si>
  <si>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</si>
  <si>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</si>
  <si>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</si>
  <si>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</si>
  <si>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</si>
  <si>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</si>
  <si>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</si>
  <si>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</si>
  <si>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</si>
  <si>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</si>
  <si>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</si>
  <si>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</si>
  <si>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</si>
  <si>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</si>
  <si>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</si>
  <si>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</si>
  <si>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</si>
  <si>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</si>
  <si>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</si>
  <si>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</si>
  <si>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</si>
  <si>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</si>
  <si>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</si>
  <si>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</si>
  <si>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</si>
  <si>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</si>
  <si>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</si>
  <si>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</si>
  <si>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</si>
  <si>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</si>
  <si>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</si>
  <si>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</si>
  <si>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Kategória
fakulta</t>
  </si>
  <si>
    <t>Kategória fakulta</t>
  </si>
  <si>
    <t>Z**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</si>
  <si>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</si>
  <si>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</si>
  <si>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</si>
  <si>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</si>
  <si>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</si>
  <si>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</si>
  <si>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</si>
  <si>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</si>
  <si>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</si>
  <si>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</si>
  <si>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 xml:space="preserve">Dátum odňatia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</si>
  <si>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</si>
  <si>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</si>
  <si>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</si>
  <si>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</si>
  <si>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</si>
  <si>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</si>
  <si>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</si>
  <si>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</si>
  <si>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</si>
  <si>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</si>
  <si>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</si>
  <si>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</si>
  <si>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</si>
  <si>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</si>
  <si>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</si>
  <si>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</si>
  <si>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</si>
  <si>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</si>
  <si>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</si>
  <si>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</si>
  <si>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</si>
  <si>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</si>
  <si>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</si>
  <si>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</si>
  <si>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</si>
  <si>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</si>
  <si>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</si>
  <si>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</si>
  <si>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</si>
  <si>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</si>
  <si>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2021 / 2022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</si>
  <si>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</si>
  <si>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</si>
  <si>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</si>
  <si>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</si>
  <si>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</si>
  <si>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</si>
  <si>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</si>
  <si>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</si>
  <si>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</si>
  <si>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</si>
  <si>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D1</t>
  </si>
  <si>
    <t>U3</t>
  </si>
  <si>
    <t>I**</t>
  </si>
  <si>
    <t>I1</t>
  </si>
  <si>
    <t>I2</t>
  </si>
  <si>
    <t>I3</t>
  </si>
  <si>
    <t>2022 / 2023</t>
  </si>
  <si>
    <t>V roku 2022/2023</t>
  </si>
  <si>
    <t>Rok vykazovania 2023 (1.2.2023-31.1.2024)</t>
  </si>
  <si>
    <t>Tabuľková príloha
k výročnej správe o činnosti vysokej školy za rok 2024</t>
  </si>
  <si>
    <t>Počet študentov vysokej školy k 31. 10. 2024</t>
  </si>
  <si>
    <t>Prijímacie konanie na študijné programy v prvom stupni a v spojenom prvom a druhom stupni v roku 2024</t>
  </si>
  <si>
    <t>Prijímacie konanie na študijné programy v druhom stupni v roku 2024</t>
  </si>
  <si>
    <t>Prijímacie konanie na študijné programy v treťom stupni v roku 2024</t>
  </si>
  <si>
    <t>Podiel riadne skončených štúdií na celkovom počte začatých štúdií v danom akademickom roku k 31. 12. 2024</t>
  </si>
  <si>
    <t>Zoznam predložených návrhov na vymenovanie za profesora v roku 2024</t>
  </si>
  <si>
    <t>Zoznam vymenovaných docentov za rok 2024</t>
  </si>
  <si>
    <t>Výberové konania na miesta vysokoškolských učiteľov uskutočnené v roku 2024</t>
  </si>
  <si>
    <t>Informácie o záverečných prácach a rigoróznych prácach predložených na obhajobu v roku 2024</t>
  </si>
  <si>
    <t xml:space="preserve">Zoznam akreditovaných študijných programov k 31. 12. 2024
</t>
  </si>
  <si>
    <t>Zoznam študijných programov - odňatie priznaného práva, skončenie platnosti priznaného práva alebo zrušenie študijného programu v roku 2024</t>
  </si>
  <si>
    <t>Zoznam udelených akreditácií  habilitačného konania a inauguračného konania  k 31. 12. 2024</t>
  </si>
  <si>
    <t>Zoznam odňatých akreditácií habilitačného konania a inauguračného konania v roku 2024</t>
  </si>
  <si>
    <t>Finančné prostriedky na výskumné projekty získané v roku 2024</t>
  </si>
  <si>
    <t>Finančné prostriedky na ostatné (nevýskumné) projekty získané v roku 2024</t>
  </si>
  <si>
    <t>Prehľad umeleckej činnosti vysokej školy za rok 2024</t>
  </si>
  <si>
    <t>Prehľad odoberania vysokoškolských titulov, návrhov na odvolanie profesora, zneplatnenia štátnej alebo rigoróznej skúšky a vzdaní sa akademického titulu za rok 2024</t>
  </si>
  <si>
    <t>Tabuľka č. 1: Počet študentov vysokej školy k 31. 10. 2024</t>
  </si>
  <si>
    <t>Tabuľka č. 3a: Prijímacie konanie na študijné programy v prvom stupni a v spojenom prvom a druhom stupni v roku 2024</t>
  </si>
  <si>
    <t>Tabuľla č. 3b: Prijímacie konanie na študijné programy v druhom stupni v roku 2024</t>
  </si>
  <si>
    <t>Tabuľka č. 3c: Prijímacie konanie na študijné programy v treťom stupni v roku 2024</t>
  </si>
  <si>
    <t>Tabuľka č. 5: Podiel riadne skončených štúdií na celkovom počte začatých štúdií v danom akademickom roku k 31.12.2024</t>
  </si>
  <si>
    <t>Tabuľka č. 7: Zoznam predložených návrhov na vymenovanie za profesora v roku 2024</t>
  </si>
  <si>
    <t>Počet neskončených konaní: stav k 1.1.2024</t>
  </si>
  <si>
    <t>Počet neskončených konaní: stav k 31.12.2024</t>
  </si>
  <si>
    <t>Počet riadne skončených konaní k 31.12.2024</t>
  </si>
  <si>
    <t>Tabuľka č. 8: Zoznam vymenovaných docentov za rok 2024</t>
  </si>
  <si>
    <t>Tabuľka č. 9: Výberové konania na miesta vysokoškolských učiteľov uskutočnené v roku 2024</t>
  </si>
  <si>
    <t>Evidenčný prepočítaný počet vysokoškolských učiteľov k 31. 10. 2024</t>
  </si>
  <si>
    <t>Tabuľka č. 12: Informácie o záverečných prácach a rigoróznych prácach predložených na obhajobu v roku 2024</t>
  </si>
  <si>
    <t>Rok vykazovania 2024 (1.2.2024-31.1.2024)</t>
  </si>
  <si>
    <t xml:space="preserve">Tabuľka č. 15: Zoznam akreditovaných študijných programov k 31. 12. 2024
</t>
  </si>
  <si>
    <t>Tabuľka č. 16: Zoznam študijných programov - odňatie priznaného práva, skončenie platnosti priznaného práva alebo zrušenie študijného programu v roku 2024</t>
  </si>
  <si>
    <t>Tabuľka č. 17: Zoznam udelených akreditácií  habilitačného konania a inauguračného konania k 31.12.2024</t>
  </si>
  <si>
    <t>Tabuľka č. 18: Zoznam odňatých akreditácií habilitačného konania a inauguračného konania v roku 2024</t>
  </si>
  <si>
    <t>Tabuľka č. 19: Finančné prostriedky na výskumné projekty získané v roku 2024</t>
  </si>
  <si>
    <t>Tabuľka č. 20: Finančné prostriedky na ostatné (nevýskumné) projekty získané v roku 2024</t>
  </si>
  <si>
    <t>Tabuľka č. 21: Prehľad umeleckej činnosti vysokej školy za rok 2024</t>
  </si>
  <si>
    <t>Tabuľka č. 22: Prehľad odoberania vysokoškolských titulov, návrhov na odvolanie profesora, zneplatnenia štátnej alebo rigoróznej skúšky a vzdaní sa akademického titulu za rok 2024</t>
  </si>
  <si>
    <t>Počet študentov, ktorí riadne skončili štúdium v akademickom roku 2023/2024</t>
  </si>
  <si>
    <t>Počet študentov uhrádzajúcich školné (ak. rok 2023/2024)</t>
  </si>
  <si>
    <t>Publikačná činnosť vysokej školy za rok 2024 a porovnanie s rokom 2023</t>
  </si>
  <si>
    <t>Umelecká činnosť vysokej školy za rok 2024 a porovnanie s rokom 2023</t>
  </si>
  <si>
    <t>Tabuľka č. 2: Počet študentov, ktorí riadne skončili štúdium v akademickom roku 2023/2024</t>
  </si>
  <si>
    <t>Tabuľka č. 4: Počet študentov uhrádzajúcich školné (ak. rok 2023/2024)</t>
  </si>
  <si>
    <t>ktorým vznikla v ak. roku 2023/2024 povinnosť uhradiť školné</t>
  </si>
  <si>
    <t>2023 / 2024</t>
  </si>
  <si>
    <t>V roku 2023/2024</t>
  </si>
  <si>
    <t>Spolu v roku 2023</t>
  </si>
  <si>
    <t>Podiel v % 2023</t>
  </si>
  <si>
    <t>Tabuľka č. 13: Publikačná činnosť vysokej školy za rok 2024 a za rok 2023</t>
  </si>
  <si>
    <t>Tabuľka č. 14: Umelecká činnosť vysokej školy za rok 2024 a porovnanie s rokom 2023</t>
  </si>
  <si>
    <t>Prehľad akademických mobilít - študenti v akademickom roku 2023/2024 a porovnanie s akademickým rokom 2022/2023</t>
  </si>
  <si>
    <t>Prehľad akademických mobilít - zamestnanci v akademickom roku 2023/2024 a porovnanie s akademickým rokom 2022/2023</t>
  </si>
  <si>
    <t>Tabuľka č. 6: Prehľad akademických mobilít - študenti v akademickom roku 2023/2024 a porovnanie s akademickým rokom 2022/2023</t>
  </si>
  <si>
    <t>Rozdiel 2023 - 2022</t>
  </si>
  <si>
    <t>Rozdiel v % 2023 - 2022</t>
  </si>
  <si>
    <t>Tabuľka č. 11: Prehľad akademických mobilít - zamestnanci v akademickom roku 2023/2024 a porovnanie s akademickým rokom 2022/2023</t>
  </si>
  <si>
    <t>ekonómia a manažment</t>
  </si>
  <si>
    <t>učiteľstvo a pedagogické vedy</t>
  </si>
  <si>
    <t>1.</t>
  </si>
  <si>
    <t>2.</t>
  </si>
  <si>
    <t>denná</t>
  </si>
  <si>
    <t>externá</t>
  </si>
  <si>
    <t>VŠ DTI</t>
  </si>
  <si>
    <t>Ekonómia a manažment</t>
  </si>
  <si>
    <t>Učiteľstvo a pedagogické vedy</t>
  </si>
  <si>
    <t>Učiteľstvo a pedagogické vedy denná</t>
  </si>
  <si>
    <t>Učiteľstvo a pedagogické vedy externá</t>
  </si>
  <si>
    <t>Učiteľstvo a pedagogické vedy - denná</t>
  </si>
  <si>
    <t>Učiteľstvo a pedagogické vedy - externá</t>
  </si>
  <si>
    <t>Ekonómia a manažment -denná</t>
  </si>
  <si>
    <t>Vysoká škola DTI</t>
  </si>
  <si>
    <t>manažment</t>
  </si>
  <si>
    <t>Bc.</t>
  </si>
  <si>
    <t>učiteľstvo praktickej prípravy</t>
  </si>
  <si>
    <t>D</t>
  </si>
  <si>
    <t>učiteľstvo praktickej prípravy v ekonomických predmetoch</t>
  </si>
  <si>
    <t>Mgr.</t>
  </si>
  <si>
    <t>učiteľstvo ekonomických predmetov</t>
  </si>
  <si>
    <t>PhD.</t>
  </si>
  <si>
    <t>didaktika technických profesijných predmetov</t>
  </si>
  <si>
    <t>S</t>
  </si>
  <si>
    <t>D, E</t>
  </si>
  <si>
    <t>Odborová didaktika</t>
  </si>
  <si>
    <t>odborová didaktika</t>
  </si>
  <si>
    <t>nie</t>
  </si>
  <si>
    <t>áno</t>
  </si>
  <si>
    <t>3.</t>
  </si>
  <si>
    <t>4.</t>
  </si>
  <si>
    <t>5.</t>
  </si>
  <si>
    <t>6.</t>
  </si>
  <si>
    <t>KEGA</t>
  </si>
  <si>
    <t>G</t>
  </si>
  <si>
    <t>KEGA
001VŠDTI-4/2022</t>
  </si>
  <si>
    <t>Vzdelávanie učiteľov odborných predmetov v súlade s požiadavkami zelenej a digitálnej transformácie hospodárstva</t>
  </si>
  <si>
    <t>financované z vlastných zdrojov VŠ DTI</t>
  </si>
  <si>
    <t>KEGA 004KU-4/2022</t>
  </si>
  <si>
    <t>prof. PaedDr. Tomáš Lengyelfalusy, PhD.</t>
  </si>
  <si>
    <t>Osobnosti Slovenskej Matematiky II- životné vzory pre budúce generácie</t>
  </si>
  <si>
    <t>doc. PaedDr. Silvia Barnová, PhD.</t>
  </si>
  <si>
    <t>Podpora zdravia a pohody študentov prostredníctvom inkluzívnej edukácie na terciárnom stupni</t>
  </si>
  <si>
    <t xml:space="preserve">Washington D.C. </t>
  </si>
  <si>
    <t>Z</t>
  </si>
  <si>
    <t>WDSC/USA-05/09/21</t>
  </si>
  <si>
    <t>prof. PhDr. PaedDr. Gabriela Gabrhelová, PhD., DBA, LL.M</t>
  </si>
  <si>
    <t>Video microteaching as innovation in
University students' teaching practice</t>
  </si>
  <si>
    <t>2021-2024</t>
  </si>
  <si>
    <t>IGA</t>
  </si>
  <si>
    <t>IGA 002DTI/2023</t>
  </si>
  <si>
    <t>doc. PhDr. JUDr. PaedDr. Slávka Krásna, PhD. et Ph.D.</t>
  </si>
  <si>
    <t>Spoločensko-vedné faktory európskej digitálnej budúcnosti</t>
  </si>
  <si>
    <t>2023-2026</t>
  </si>
  <si>
    <t>IGA 003DTI/2023</t>
  </si>
  <si>
    <t>Reziliencia učiteľov stredných odborných škôl</t>
  </si>
  <si>
    <t>2023-2024</t>
  </si>
  <si>
    <t>IGA 004DTI/2023</t>
  </si>
  <si>
    <t>PaedDr. Alžbeta Lobotková, PhD.</t>
  </si>
  <si>
    <t>Profesijná identita učiteľa</t>
  </si>
  <si>
    <t xml:space="preserve">MŠVVaM SR    </t>
  </si>
  <si>
    <t>2021/241</t>
  </si>
  <si>
    <t>Vytvorenie katalógu podporných opatrení a sprievodných metodických materiálov</t>
  </si>
  <si>
    <t>2021-2026</t>
  </si>
  <si>
    <t>2021/241SK</t>
  </si>
  <si>
    <t>PK6/REFORMA 2: Definícia konceptu špeciálnych výchovno-vzdelávacích potrieb detí a žiakov a vypracovanie modelu nárokovateľných podporných opatrení vo výchove a vzdelávaní vrátane systému ich financovania</t>
  </si>
  <si>
    <t>7.</t>
  </si>
  <si>
    <t>8.</t>
  </si>
  <si>
    <t>9.</t>
  </si>
  <si>
    <t>doc. Ing. Alexander Bilčík, PhD.</t>
  </si>
  <si>
    <t>doc. PaedDr. Lívia Hasajová, PhD., MBA</t>
  </si>
  <si>
    <t>Medzinárodný vyšehradský fond/International Vysegrad Fund</t>
  </si>
  <si>
    <t>MVF_ID22410198</t>
  </si>
  <si>
    <t>2024-2025</t>
  </si>
  <si>
    <t>Posilnenie právneho štátu pre budúcnosť demokracie:
Inovatívne prístupy v edukácii
Strengthening the Rule of Law: Innovative Pedagogical Approaches</t>
  </si>
  <si>
    <t xml:space="preserve"> </t>
  </si>
  <si>
    <t>Dr. habil. PaedDr. Ing. István Szőköl, PhD.</t>
  </si>
  <si>
    <t>doc. PaedDr. Zlatica Huľová, PhD.</t>
  </si>
  <si>
    <t>PaedDr. Ing. Kateřina Bočková,  Ph.D., MBA</t>
  </si>
  <si>
    <t>doc. PhDr. Ladislav Zapletal, CSc., MBA</t>
  </si>
  <si>
    <t>Dr.h.c. prof. PhDr. PaedDr. Ing. Daniel Lajčin, PhD., DBA, LL.M</t>
  </si>
  <si>
    <t>doc. PaedDr. Mgr. Zdeněk Caha, Ph.D., MBA, MSc.</t>
  </si>
  <si>
    <t>dr. Roman Gawrych, MBA</t>
  </si>
  <si>
    <t>Dr.h.c. prof. Ing. Marek Vochozka,  Ph.D.,MBA</t>
  </si>
  <si>
    <t>4.12.2023</t>
  </si>
  <si>
    <t>2022-2024</t>
  </si>
  <si>
    <t>KEGA  004UCM-4/2022</t>
  </si>
  <si>
    <t>Piotr Szreniawski, PL    za VŠ DTI Dr.h.c. prof. PhDr. PaedDr. Ing. Daniel Lajčin, PhD., DBA, LL.M,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</si>
</sst>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6" fillId="2" borderId="1" xfId="0" applyFont="1" applyFill="1" applyBorder="1"/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5" xfId="0" applyBorder="1"/>
    <xf numFmtId="0" fontId="6" fillId="0" borderId="16" xfId="0" applyFont="1" applyBorder="1" applyAlignment="1">
      <alignment wrapText="1"/>
    </xf>
    <xf numFmtId="0" fontId="0" fillId="0" borderId="32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Border="1"/>
    <xf numFmtId="164" fontId="0" fillId="0" borderId="1" xfId="0" applyNumberFormat="1" applyBorder="1"/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3" fontId="20" fillId="0" borderId="0" xfId="2" applyNumberFormat="1" applyFont="1" applyAlignment="1">
      <alignment vertical="top" wrapText="1"/>
    </xf>
    <xf numFmtId="3" fontId="22" fillId="0" borderId="0" xfId="2" applyNumberFormat="1" applyFont="1" applyAlignment="1">
      <alignment vertical="center" wrapText="1"/>
    </xf>
    <xf numFmtId="3" fontId="20" fillId="0" borderId="0" xfId="2" applyNumberFormat="1" applyFont="1" applyAlignment="1">
      <alignment vertical="center" wrapText="1"/>
    </xf>
    <xf numFmtId="3" fontId="20" fillId="0" borderId="0" xfId="3" applyNumberFormat="1" applyFont="1" applyAlignment="1">
      <alignment vertical="center" wrapText="1"/>
    </xf>
    <xf numFmtId="3" fontId="20" fillId="0" borderId="0" xfId="4" applyNumberFormat="1" applyFont="1" applyAlignment="1">
      <alignment vertical="center" wrapText="1"/>
    </xf>
    <xf numFmtId="3" fontId="20" fillId="0" borderId="0" xfId="5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" fontId="20" fillId="0" borderId="0" xfId="3" applyNumberFormat="1" applyFont="1" applyAlignment="1">
      <alignment vertical="top" wrapText="1"/>
    </xf>
    <xf numFmtId="3" fontId="20" fillId="0" borderId="0" xfId="4" applyNumberFormat="1" applyFont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13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37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31" xfId="0" applyBorder="1"/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Border="1"/>
    <xf numFmtId="164" fontId="23" fillId="0" borderId="39" xfId="0" applyNumberFormat="1" applyFont="1" applyBorder="1"/>
    <xf numFmtId="164" fontId="23" fillId="0" borderId="33" xfId="0" applyNumberFormat="1" applyFont="1" applyBorder="1"/>
    <xf numFmtId="164" fontId="23" fillId="0" borderId="8" xfId="0" applyNumberFormat="1" applyFont="1" applyBorder="1"/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64" fontId="23" fillId="0" borderId="41" xfId="0" applyNumberFormat="1" applyFont="1" applyBorder="1"/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2" xfId="0" applyFill="1" applyBorder="1"/>
    <xf numFmtId="0" fontId="0" fillId="2" borderId="53" xfId="0" applyFill="1" applyBorder="1"/>
    <xf numFmtId="0" fontId="6" fillId="0" borderId="37" xfId="0" applyFont="1" applyBorder="1" applyAlignment="1">
      <alignment horizontal="center" vertical="center" wrapText="1"/>
    </xf>
    <xf numFmtId="0" fontId="28" fillId="0" borderId="4" xfId="0" applyFont="1" applyBorder="1"/>
    <xf numFmtId="0" fontId="28" fillId="0" borderId="1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2" borderId="1" xfId="0" applyFont="1" applyFill="1" applyBorder="1"/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62" xfId="0" applyBorder="1"/>
    <xf numFmtId="0" fontId="0" fillId="0" borderId="10" xfId="0" applyBorder="1"/>
    <xf numFmtId="0" fontId="0" fillId="0" borderId="21" xfId="0" applyBorder="1"/>
    <xf numFmtId="0" fontId="28" fillId="0" borderId="11" xfId="0" applyFont="1" applyBorder="1"/>
    <xf numFmtId="0" fontId="0" fillId="0" borderId="30" xfId="0" applyBorder="1"/>
    <xf numFmtId="0" fontId="0" fillId="2" borderId="12" xfId="0" applyFill="1" applyBorder="1"/>
    <xf numFmtId="0" fontId="30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48" xfId="0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7" xfId="0" applyFill="1" applyBorder="1" applyAlignment="1">
      <alignment wrapText="1"/>
    </xf>
    <xf numFmtId="14" fontId="0" fillId="0" borderId="4" xfId="0" applyNumberFormat="1" applyBorder="1"/>
    <xf numFmtId="14" fontId="0" fillId="3" borderId="4" xfId="0" applyNumberFormat="1" applyFill="1" applyBorder="1"/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48" xfId="0" applyFont="1" applyBorder="1"/>
    <xf numFmtId="0" fontId="0" fillId="3" borderId="1" xfId="0" applyFill="1" applyBorder="1"/>
    <xf numFmtId="0" fontId="6" fillId="3" borderId="1" xfId="0" applyFont="1" applyFill="1" applyBorder="1"/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32" fillId="0" borderId="1" xfId="0" applyFont="1" applyBorder="1" applyAlignment="1">
      <alignment wrapText="1"/>
    </xf>
    <xf numFmtId="0" fontId="0" fillId="0" borderId="4" xfId="0" applyBorder="1" applyAlignment="1"/>
    <xf numFmtId="0" fontId="0" fillId="0" borderId="1" xfId="0" applyBorder="1" applyAlignment="1"/>
    <xf numFmtId="0" fontId="0" fillId="3" borderId="1" xfId="0" applyFill="1" applyBorder="1" applyAlignment="1"/>
    <xf numFmtId="0" fontId="6" fillId="0" borderId="1" xfId="0" applyFont="1" applyBorder="1" applyAlignment="1"/>
    <xf numFmtId="0" fontId="32" fillId="0" borderId="35" xfId="0" applyFont="1" applyBorder="1" applyAlignment="1">
      <alignment horizontal="justify" wrapText="1"/>
    </xf>
    <xf numFmtId="0" fontId="6" fillId="0" borderId="4" xfId="0" applyFont="1" applyFill="1" applyBorder="1"/>
    <xf numFmtId="49" fontId="6" fillId="0" borderId="1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1" xfId="0" applyFont="1" applyFill="1" applyBorder="1"/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Alignment="1">
      <alignment vertical="top" wrapText="1"/>
    </xf>
    <xf numFmtId="3" fontId="26" fillId="0" borderId="0" xfId="3" applyNumberFormat="1" applyFont="1" applyAlignment="1">
      <alignment vertical="top" wrapText="1"/>
    </xf>
    <xf numFmtId="3" fontId="26" fillId="0" borderId="0" xfId="4" applyNumberFormat="1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Alignment="1">
      <alignment vertical="top"/>
    </xf>
    <xf numFmtId="3" fontId="26" fillId="0" borderId="0" xfId="5" applyNumberFormat="1" applyFont="1" applyAlignment="1">
      <alignment vertical="top" wrapText="1"/>
    </xf>
    <xf numFmtId="0" fontId="19" fillId="0" borderId="0" xfId="0" applyFont="1" applyAlignment="1">
      <alignment horizontal="left" vertical="top"/>
    </xf>
    <xf numFmtId="3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40" zoomScaleNormal="40" workbookViewId="0">
      <selection activeCell="J20" sqref="J20"/>
    </sheetView>
  </sheetViews>
  <sheetFormatPr defaultRowHeight="15.6" x14ac:dyDescent="0.3"/>
  <sheetData>
    <row r="1" spans="1:9" ht="120.75" customHeight="1" x14ac:dyDescent="0.3">
      <c r="A1" s="307" t="s">
        <v>242</v>
      </c>
      <c r="B1" s="307"/>
      <c r="C1" s="307"/>
      <c r="D1" s="307"/>
      <c r="E1" s="307"/>
      <c r="F1" s="307"/>
      <c r="G1" s="307"/>
      <c r="H1" s="307"/>
      <c r="I1" s="307"/>
    </row>
    <row r="2" spans="1:9" ht="61.5" customHeight="1" x14ac:dyDescent="0.3">
      <c r="A2" s="307"/>
      <c r="B2" s="307"/>
      <c r="C2" s="307"/>
      <c r="D2" s="307"/>
      <c r="E2" s="307"/>
      <c r="F2" s="307"/>
      <c r="G2" s="307"/>
      <c r="H2" s="307"/>
      <c r="I2" s="307"/>
    </row>
    <row r="3" spans="1:9" ht="61.5" customHeight="1" x14ac:dyDescent="0.3">
      <c r="A3" s="307"/>
      <c r="B3" s="307"/>
      <c r="C3" s="307"/>
      <c r="D3" s="307"/>
      <c r="E3" s="307"/>
      <c r="F3" s="307"/>
      <c r="G3" s="307"/>
      <c r="H3" s="307"/>
      <c r="I3" s="307"/>
    </row>
    <row r="4" spans="1:9" ht="61.5" customHeight="1" x14ac:dyDescent="0.3"/>
    <row r="5" spans="1:9" ht="46.2" x14ac:dyDescent="0.8">
      <c r="A5" s="305" t="s">
        <v>0</v>
      </c>
      <c r="B5" s="305"/>
      <c r="C5" s="305"/>
      <c r="D5" s="305"/>
      <c r="E5" s="305"/>
      <c r="F5" s="305"/>
      <c r="G5" s="305"/>
      <c r="H5" s="305"/>
      <c r="I5" s="305"/>
    </row>
    <row r="6" spans="1:9" ht="61.2" x14ac:dyDescent="1.05">
      <c r="A6" s="306" t="s">
        <v>315</v>
      </c>
      <c r="B6" s="306"/>
      <c r="C6" s="306"/>
      <c r="D6" s="306"/>
      <c r="E6" s="306"/>
      <c r="F6" s="306"/>
      <c r="G6" s="306"/>
      <c r="H6" s="306"/>
      <c r="I6" s="306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>
      <selection activeCell="C15" sqref="C15"/>
    </sheetView>
  </sheetViews>
  <sheetFormatPr defaultRowHeight="15.6" x14ac:dyDescent="0.3"/>
  <cols>
    <col min="1" max="1" width="11.09765625" style="4" customWidth="1"/>
    <col min="2" max="3" width="11.09765625" customWidth="1"/>
    <col min="7" max="9" width="9" customWidth="1"/>
  </cols>
  <sheetData>
    <row r="1" spans="1:10" ht="67.5" customHeight="1" x14ac:dyDescent="0.3">
      <c r="A1" s="356" t="s">
        <v>264</v>
      </c>
      <c r="B1" s="356"/>
      <c r="C1" s="356"/>
      <c r="D1" s="356"/>
      <c r="E1" s="356"/>
      <c r="F1" s="356"/>
      <c r="G1" s="356"/>
      <c r="H1" s="356"/>
      <c r="I1" s="356"/>
      <c r="J1" s="35"/>
    </row>
    <row r="2" spans="1:10" ht="16.2" thickBot="1" x14ac:dyDescent="0.35">
      <c r="A2" s="276"/>
      <c r="B2" s="66"/>
      <c r="C2" s="371" t="s">
        <v>97</v>
      </c>
      <c r="D2" s="372"/>
      <c r="E2" s="372"/>
      <c r="F2" s="372"/>
      <c r="G2" s="372"/>
      <c r="H2" s="372"/>
      <c r="I2" s="373"/>
      <c r="J2" s="31"/>
    </row>
    <row r="3" spans="1:10" ht="55.5" customHeight="1" thickBot="1" x14ac:dyDescent="0.35">
      <c r="A3" s="67" t="s">
        <v>65</v>
      </c>
      <c r="B3" s="51" t="s">
        <v>98</v>
      </c>
      <c r="C3" s="51" t="s">
        <v>82</v>
      </c>
      <c r="D3" s="53" t="s">
        <v>289</v>
      </c>
      <c r="E3" s="53" t="s">
        <v>239</v>
      </c>
      <c r="F3" s="53" t="s">
        <v>222</v>
      </c>
      <c r="G3" s="53" t="s">
        <v>99</v>
      </c>
      <c r="H3" s="51" t="s">
        <v>100</v>
      </c>
      <c r="I3" s="53" t="s">
        <v>101</v>
      </c>
      <c r="J3" s="32"/>
    </row>
    <row r="4" spans="1:10" ht="31.2" x14ac:dyDescent="0.3">
      <c r="A4" s="277" t="s">
        <v>308</v>
      </c>
      <c r="B4" s="87" t="s">
        <v>303</v>
      </c>
      <c r="C4" s="17" t="s">
        <v>305</v>
      </c>
      <c r="D4" s="98">
        <v>0</v>
      </c>
      <c r="E4" s="98">
        <v>0.75</v>
      </c>
      <c r="F4" s="98">
        <v>85.12</v>
      </c>
      <c r="G4" s="98">
        <v>80.3</v>
      </c>
      <c r="H4" s="98">
        <v>74.42</v>
      </c>
      <c r="I4" s="98">
        <v>77.78</v>
      </c>
    </row>
    <row r="5" spans="1:10" ht="31.2" x14ac:dyDescent="0.3">
      <c r="A5" s="277" t="s">
        <v>308</v>
      </c>
      <c r="B5" s="33" t="s">
        <v>303</v>
      </c>
      <c r="C5" s="11" t="s">
        <v>306</v>
      </c>
      <c r="D5" s="99"/>
      <c r="E5" s="99"/>
      <c r="F5" s="99"/>
      <c r="G5" s="99">
        <v>72.55</v>
      </c>
      <c r="H5" s="99">
        <v>81.08</v>
      </c>
      <c r="I5" s="99">
        <v>77.14</v>
      </c>
    </row>
    <row r="6" spans="1:10" ht="31.2" x14ac:dyDescent="0.3">
      <c r="A6" s="277" t="s">
        <v>308</v>
      </c>
      <c r="B6" s="33" t="s">
        <v>304</v>
      </c>
      <c r="C6" s="17" t="s">
        <v>305</v>
      </c>
      <c r="D6" s="99"/>
      <c r="E6" s="99">
        <v>92.74</v>
      </c>
      <c r="F6" s="99">
        <v>94.07</v>
      </c>
      <c r="G6" s="99">
        <v>92.21</v>
      </c>
      <c r="H6" s="99"/>
      <c r="I6" s="99"/>
    </row>
    <row r="7" spans="1:10" ht="31.2" x14ac:dyDescent="0.3">
      <c r="A7" s="277" t="s">
        <v>308</v>
      </c>
      <c r="B7" s="33" t="s">
        <v>304</v>
      </c>
      <c r="C7" s="11" t="s">
        <v>306</v>
      </c>
      <c r="D7" s="99"/>
      <c r="E7" s="99"/>
      <c r="F7" s="99"/>
      <c r="G7" s="99"/>
      <c r="H7" s="99"/>
      <c r="I7" s="99"/>
    </row>
    <row r="8" spans="1:10" ht="46.8" x14ac:dyDescent="0.3">
      <c r="A8" s="278" t="s">
        <v>309</v>
      </c>
      <c r="B8" s="33" t="s">
        <v>303</v>
      </c>
      <c r="C8" s="17" t="s">
        <v>305</v>
      </c>
      <c r="D8" s="99"/>
      <c r="E8" s="99"/>
      <c r="F8" s="99">
        <v>88.04</v>
      </c>
      <c r="G8" s="99">
        <v>86.69</v>
      </c>
      <c r="H8" s="99">
        <v>80.260000000000005</v>
      </c>
      <c r="I8" s="99">
        <v>25</v>
      </c>
    </row>
    <row r="9" spans="1:10" ht="46.8" x14ac:dyDescent="0.3">
      <c r="A9" s="278" t="s">
        <v>309</v>
      </c>
      <c r="B9" s="33" t="s">
        <v>303</v>
      </c>
      <c r="C9" s="11" t="s">
        <v>306</v>
      </c>
      <c r="D9" s="99"/>
      <c r="E9" s="99">
        <v>1.1000000000000001</v>
      </c>
      <c r="F9" s="99">
        <v>84.06</v>
      </c>
      <c r="G9" s="99">
        <v>81.400000000000006</v>
      </c>
      <c r="H9" s="99">
        <v>84.21</v>
      </c>
      <c r="I9" s="99">
        <v>87.98</v>
      </c>
    </row>
    <row r="10" spans="1:10" ht="46.8" x14ac:dyDescent="0.3">
      <c r="A10" s="278" t="s">
        <v>309</v>
      </c>
      <c r="B10" s="33" t="s">
        <v>304</v>
      </c>
      <c r="C10" s="17" t="s">
        <v>305</v>
      </c>
      <c r="D10" s="99"/>
      <c r="E10" s="99">
        <v>95.92</v>
      </c>
      <c r="F10" s="99">
        <v>96.02</v>
      </c>
      <c r="G10" s="99">
        <v>94.07</v>
      </c>
      <c r="H10" s="99">
        <v>96.61</v>
      </c>
      <c r="I10" s="99"/>
    </row>
    <row r="11" spans="1:10" ht="46.8" x14ac:dyDescent="0.3">
      <c r="A11" s="278" t="s">
        <v>309</v>
      </c>
      <c r="B11" s="33" t="s">
        <v>304</v>
      </c>
      <c r="C11" s="11" t="s">
        <v>306</v>
      </c>
      <c r="D11" s="99"/>
      <c r="E11" s="99">
        <v>94.79</v>
      </c>
      <c r="F11" s="99">
        <v>96.43</v>
      </c>
      <c r="G11" s="99">
        <v>89.06</v>
      </c>
      <c r="H11" s="99">
        <v>89.4</v>
      </c>
      <c r="I11" s="99">
        <v>91.14</v>
      </c>
    </row>
    <row r="12" spans="1:10" ht="46.8" x14ac:dyDescent="0.3">
      <c r="A12" s="278" t="s">
        <v>309</v>
      </c>
      <c r="B12" s="33" t="s">
        <v>331</v>
      </c>
      <c r="C12" s="11" t="s">
        <v>306</v>
      </c>
      <c r="D12" s="99"/>
      <c r="E12" s="99"/>
      <c r="F12" s="99"/>
      <c r="G12" s="99">
        <v>64.290000000000006</v>
      </c>
      <c r="H12" s="99">
        <v>69.569999999999993</v>
      </c>
      <c r="I12" s="99">
        <v>78.569999999999993</v>
      </c>
    </row>
    <row r="13" spans="1:10" x14ac:dyDescent="0.3">
      <c r="A13" s="27"/>
    </row>
    <row r="14" spans="1:10" x14ac:dyDescent="0.3">
      <c r="A14" s="27"/>
      <c r="B14" s="1"/>
    </row>
    <row r="15" spans="1:10" x14ac:dyDescent="0.3">
      <c r="B15" s="1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C29" sqref="C29"/>
    </sheetView>
  </sheetViews>
  <sheetFormatPr defaultRowHeight="15.6" x14ac:dyDescent="0.3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 x14ac:dyDescent="0.3">
      <c r="A1" s="377" t="s">
        <v>297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s="4" customFormat="1" ht="16.2" thickBot="1" x14ac:dyDescent="0.35">
      <c r="A2" s="14" t="s">
        <v>290</v>
      </c>
      <c r="B2" s="14"/>
    </row>
    <row r="3" spans="1:11" s="4" customFormat="1" ht="30.75" customHeight="1" x14ac:dyDescent="0.3">
      <c r="A3" s="385" t="s">
        <v>102</v>
      </c>
      <c r="B3" s="374" t="s">
        <v>103</v>
      </c>
      <c r="C3" s="334" t="s">
        <v>34</v>
      </c>
      <c r="D3" s="334" t="s">
        <v>104</v>
      </c>
      <c r="E3" s="343"/>
      <c r="F3" s="384"/>
      <c r="G3" s="374" t="s">
        <v>105</v>
      </c>
      <c r="H3" s="334" t="s">
        <v>34</v>
      </c>
      <c r="I3" s="334" t="s">
        <v>106</v>
      </c>
      <c r="J3" s="343"/>
      <c r="K3" s="384"/>
    </row>
    <row r="4" spans="1:11" s="4" customFormat="1" ht="31.8" thickBot="1" x14ac:dyDescent="0.35">
      <c r="A4" s="386"/>
      <c r="B4" s="346"/>
      <c r="C4" s="347"/>
      <c r="D4" s="77" t="s">
        <v>107</v>
      </c>
      <c r="E4" s="77" t="s">
        <v>108</v>
      </c>
      <c r="F4" s="69" t="s">
        <v>109</v>
      </c>
      <c r="G4" s="346"/>
      <c r="H4" s="347"/>
      <c r="I4" s="77" t="s">
        <v>107</v>
      </c>
      <c r="J4" s="77" t="s">
        <v>108</v>
      </c>
      <c r="K4" s="69" t="s">
        <v>109</v>
      </c>
    </row>
    <row r="5" spans="1:11" s="4" customFormat="1" x14ac:dyDescent="0.3">
      <c r="A5" s="281" t="s">
        <v>307</v>
      </c>
      <c r="B5" s="126">
        <v>6</v>
      </c>
      <c r="C5" s="68">
        <v>1</v>
      </c>
      <c r="D5" s="68">
        <v>24</v>
      </c>
      <c r="E5" s="68">
        <v>0</v>
      </c>
      <c r="F5" s="127">
        <v>0</v>
      </c>
      <c r="G5" s="126">
        <v>10</v>
      </c>
      <c r="H5" s="68">
        <v>6</v>
      </c>
      <c r="I5" s="68">
        <v>40</v>
      </c>
      <c r="J5" s="68">
        <v>0</v>
      </c>
      <c r="K5" s="127">
        <v>0</v>
      </c>
    </row>
    <row r="6" spans="1:11" s="4" customFormat="1" x14ac:dyDescent="0.3">
      <c r="A6" s="134"/>
      <c r="B6" s="132"/>
      <c r="C6" s="44"/>
      <c r="D6" s="44"/>
      <c r="E6" s="44"/>
      <c r="F6" s="133"/>
      <c r="G6" s="132"/>
      <c r="H6" s="44"/>
      <c r="I6" s="44"/>
      <c r="J6" s="44"/>
      <c r="K6" s="133"/>
    </row>
    <row r="7" spans="1:11" s="4" customFormat="1" x14ac:dyDescent="0.3">
      <c r="A7" s="134"/>
      <c r="B7" s="132"/>
      <c r="C7" s="44"/>
      <c r="D7" s="44"/>
      <c r="E7" s="44"/>
      <c r="F7" s="133"/>
      <c r="G7" s="132"/>
      <c r="H7" s="44"/>
      <c r="I7" s="44"/>
      <c r="J7" s="44"/>
      <c r="K7" s="133"/>
    </row>
    <row r="8" spans="1:11" x14ac:dyDescent="0.3">
      <c r="A8" s="135"/>
      <c r="B8" s="128"/>
      <c r="C8" s="2"/>
      <c r="D8" s="2"/>
      <c r="E8" s="2"/>
      <c r="F8" s="129"/>
      <c r="G8" s="128"/>
      <c r="H8" s="2"/>
      <c r="I8" s="2"/>
      <c r="J8" s="2"/>
      <c r="K8" s="129"/>
    </row>
    <row r="9" spans="1:11" x14ac:dyDescent="0.3">
      <c r="A9" s="135"/>
      <c r="B9" s="128"/>
      <c r="C9" s="2"/>
      <c r="D9" s="2"/>
      <c r="E9" s="2"/>
      <c r="F9" s="129"/>
      <c r="G9" s="128"/>
      <c r="H9" s="2"/>
      <c r="I9" s="2"/>
      <c r="J9" s="2"/>
      <c r="K9" s="129"/>
    </row>
    <row r="10" spans="1:11" ht="16.2" thickBot="1" x14ac:dyDescent="0.35">
      <c r="A10" s="136"/>
      <c r="B10" s="143"/>
      <c r="C10" s="137"/>
      <c r="D10" s="137"/>
      <c r="E10" s="137"/>
      <c r="F10" s="138"/>
      <c r="G10" s="143"/>
      <c r="H10" s="137"/>
      <c r="I10" s="137"/>
      <c r="J10" s="137"/>
      <c r="K10" s="138"/>
    </row>
    <row r="11" spans="1:11" ht="16.2" thickBot="1" x14ac:dyDescent="0.35">
      <c r="A11" s="139" t="s">
        <v>32</v>
      </c>
      <c r="B11" s="144">
        <f>SUM(B5:B10)</f>
        <v>6</v>
      </c>
      <c r="C11" s="141">
        <f>SUM(C5:C10)</f>
        <v>1</v>
      </c>
      <c r="D11" s="141">
        <f t="shared" ref="D11:K11" si="0">SUM(D5:D10)</f>
        <v>24</v>
      </c>
      <c r="E11" s="141">
        <f t="shared" si="0"/>
        <v>0</v>
      </c>
      <c r="F11" s="142">
        <f t="shared" si="0"/>
        <v>0</v>
      </c>
      <c r="G11" s="144">
        <f t="shared" ref="G11" si="1">SUM(G5:G10)</f>
        <v>10</v>
      </c>
      <c r="H11" s="141">
        <f t="shared" si="0"/>
        <v>6</v>
      </c>
      <c r="I11" s="141">
        <f t="shared" si="0"/>
        <v>40</v>
      </c>
      <c r="J11" s="141">
        <f t="shared" si="0"/>
        <v>0</v>
      </c>
      <c r="K11" s="142">
        <f t="shared" si="0"/>
        <v>0</v>
      </c>
    </row>
    <row r="13" spans="1:11" ht="16.2" thickBot="1" x14ac:dyDescent="0.35">
      <c r="A13" s="14" t="s">
        <v>240</v>
      </c>
    </row>
    <row r="14" spans="1:11" ht="33.75" customHeight="1" x14ac:dyDescent="0.3">
      <c r="A14" s="378" t="s">
        <v>102</v>
      </c>
      <c r="B14" s="375" t="s">
        <v>103</v>
      </c>
      <c r="C14" s="364" t="s">
        <v>34</v>
      </c>
      <c r="D14" s="381" t="s">
        <v>104</v>
      </c>
      <c r="E14" s="382"/>
      <c r="F14" s="383"/>
      <c r="G14" s="375" t="s">
        <v>105</v>
      </c>
      <c r="H14" s="364" t="s">
        <v>34</v>
      </c>
      <c r="I14" s="381" t="s">
        <v>106</v>
      </c>
      <c r="J14" s="382"/>
      <c r="K14" s="383"/>
    </row>
    <row r="15" spans="1:11" ht="31.8" thickBot="1" x14ac:dyDescent="0.35">
      <c r="A15" s="379"/>
      <c r="B15" s="376"/>
      <c r="C15" s="380"/>
      <c r="D15" s="77" t="s">
        <v>107</v>
      </c>
      <c r="E15" s="77" t="s">
        <v>108</v>
      </c>
      <c r="F15" s="69" t="s">
        <v>109</v>
      </c>
      <c r="G15" s="376"/>
      <c r="H15" s="380"/>
      <c r="I15" s="77" t="s">
        <v>107</v>
      </c>
      <c r="J15" s="77" t="s">
        <v>108</v>
      </c>
      <c r="K15" s="69" t="s">
        <v>109</v>
      </c>
    </row>
    <row r="16" spans="1:11" x14ac:dyDescent="0.3">
      <c r="A16" s="280" t="s">
        <v>307</v>
      </c>
      <c r="B16" s="126">
        <v>0</v>
      </c>
      <c r="C16" s="68">
        <v>0</v>
      </c>
      <c r="D16" s="68">
        <v>0</v>
      </c>
      <c r="E16" s="68">
        <v>0</v>
      </c>
      <c r="F16" s="127">
        <v>0</v>
      </c>
      <c r="G16" s="126">
        <v>25</v>
      </c>
      <c r="H16" s="68">
        <v>14</v>
      </c>
      <c r="I16" s="68">
        <v>75</v>
      </c>
      <c r="J16" s="68">
        <v>0</v>
      </c>
      <c r="K16" s="127">
        <v>0</v>
      </c>
    </row>
    <row r="17" spans="1:11" x14ac:dyDescent="0.3">
      <c r="A17" s="149"/>
      <c r="B17" s="151"/>
      <c r="C17" s="47"/>
      <c r="D17" s="47"/>
      <c r="E17" s="47"/>
      <c r="F17" s="152"/>
      <c r="G17" s="151"/>
      <c r="H17" s="47"/>
      <c r="I17" s="47"/>
      <c r="J17" s="47"/>
      <c r="K17" s="152"/>
    </row>
    <row r="18" spans="1:11" x14ac:dyDescent="0.3">
      <c r="A18" s="149"/>
      <c r="B18" s="151"/>
      <c r="C18" s="47"/>
      <c r="D18" s="47"/>
      <c r="E18" s="47"/>
      <c r="F18" s="152"/>
      <c r="G18" s="151"/>
      <c r="H18" s="47"/>
      <c r="I18" s="47"/>
      <c r="J18" s="47"/>
      <c r="K18" s="152"/>
    </row>
    <row r="19" spans="1:11" x14ac:dyDescent="0.3">
      <c r="A19" s="135"/>
      <c r="B19" s="128"/>
      <c r="C19" s="2"/>
      <c r="D19" s="2"/>
      <c r="E19" s="2"/>
      <c r="F19" s="129"/>
      <c r="G19" s="128"/>
      <c r="H19" s="2"/>
      <c r="I19" s="2"/>
      <c r="J19" s="2"/>
      <c r="K19" s="129"/>
    </row>
    <row r="20" spans="1:11" x14ac:dyDescent="0.3">
      <c r="A20" s="135"/>
      <c r="B20" s="128"/>
      <c r="C20" s="2"/>
      <c r="D20" s="2"/>
      <c r="E20" s="2"/>
      <c r="F20" s="129"/>
      <c r="G20" s="128"/>
      <c r="H20" s="2"/>
      <c r="I20" s="2"/>
      <c r="J20" s="2"/>
      <c r="K20" s="129"/>
    </row>
    <row r="21" spans="1:11" ht="16.2" thickBot="1" x14ac:dyDescent="0.35">
      <c r="A21" s="136"/>
      <c r="B21" s="143"/>
      <c r="C21" s="137"/>
      <c r="D21" s="137"/>
      <c r="E21" s="137"/>
      <c r="F21" s="138"/>
      <c r="G21" s="143"/>
      <c r="H21" s="137"/>
      <c r="I21" s="137"/>
      <c r="J21" s="137"/>
      <c r="K21" s="138"/>
    </row>
    <row r="22" spans="1:11" ht="16.2" thickBot="1" x14ac:dyDescent="0.35">
      <c r="A22" s="150" t="s">
        <v>32</v>
      </c>
      <c r="B22" s="144">
        <f>SUM(B16:B21)</f>
        <v>0</v>
      </c>
      <c r="C22" s="141">
        <f>SUM(C16:C21)</f>
        <v>0</v>
      </c>
      <c r="D22" s="141">
        <f t="shared" ref="D22:K22" si="2">SUM(D16:D21)</f>
        <v>0</v>
      </c>
      <c r="E22" s="141">
        <f t="shared" si="2"/>
        <v>0</v>
      </c>
      <c r="F22" s="142">
        <f t="shared" si="2"/>
        <v>0</v>
      </c>
      <c r="G22" s="144">
        <f t="shared" ref="G22" si="3">SUM(G16:G21)</f>
        <v>25</v>
      </c>
      <c r="H22" s="141">
        <f t="shared" si="2"/>
        <v>14</v>
      </c>
      <c r="I22" s="141">
        <f t="shared" si="2"/>
        <v>75</v>
      </c>
      <c r="J22" s="141">
        <f t="shared" si="2"/>
        <v>0</v>
      </c>
      <c r="K22" s="142">
        <f t="shared" si="2"/>
        <v>0</v>
      </c>
    </row>
    <row r="23" spans="1:11" ht="16.2" thickBot="1" x14ac:dyDescent="0.35"/>
    <row r="24" spans="1:11" x14ac:dyDescent="0.3">
      <c r="A24" s="153" t="s">
        <v>110</v>
      </c>
      <c r="B24" s="155">
        <f>+B11-B22</f>
        <v>6</v>
      </c>
      <c r="C24" s="145">
        <f>+C11-C22</f>
        <v>1</v>
      </c>
      <c r="D24" s="145">
        <f t="shared" ref="D24:K24" si="4">+D11-D22</f>
        <v>24</v>
      </c>
      <c r="E24" s="145">
        <f t="shared" si="4"/>
        <v>0</v>
      </c>
      <c r="F24" s="146">
        <f t="shared" si="4"/>
        <v>0</v>
      </c>
      <c r="G24" s="155">
        <f t="shared" ref="G24" si="5">+G11-G22</f>
        <v>-15</v>
      </c>
      <c r="H24" s="145">
        <f t="shared" si="4"/>
        <v>-8</v>
      </c>
      <c r="I24" s="145">
        <f t="shared" si="4"/>
        <v>-35</v>
      </c>
      <c r="J24" s="145">
        <f t="shared" si="4"/>
        <v>0</v>
      </c>
      <c r="K24" s="146">
        <f t="shared" si="4"/>
        <v>0</v>
      </c>
    </row>
    <row r="25" spans="1:11" ht="16.2" thickBot="1" x14ac:dyDescent="0.35">
      <c r="A25" s="154" t="s">
        <v>111</v>
      </c>
      <c r="B25" s="156">
        <f>+IFERROR(B24/B22,0)*100</f>
        <v>0</v>
      </c>
      <c r="C25" s="147">
        <f>+IFERROR(C24/C22,0)*100</f>
        <v>0</v>
      </c>
      <c r="D25" s="147">
        <f t="shared" ref="D25:K25" si="6">+IFERROR(D24/D22,0)*100</f>
        <v>0</v>
      </c>
      <c r="E25" s="147">
        <f t="shared" si="6"/>
        <v>0</v>
      </c>
      <c r="F25" s="148">
        <f t="shared" si="6"/>
        <v>0</v>
      </c>
      <c r="G25" s="156">
        <f t="shared" ref="G25" si="7">+IFERROR(G24/G22,0)*100</f>
        <v>-60</v>
      </c>
      <c r="H25" s="147">
        <f t="shared" si="6"/>
        <v>-57.142857142857139</v>
      </c>
      <c r="I25" s="147">
        <f t="shared" si="6"/>
        <v>-46.666666666666664</v>
      </c>
      <c r="J25" s="147">
        <f t="shared" si="6"/>
        <v>0</v>
      </c>
      <c r="K25" s="148">
        <f t="shared" si="6"/>
        <v>0</v>
      </c>
    </row>
    <row r="26" spans="1:11" x14ac:dyDescent="0.3">
      <c r="J26" s="12"/>
      <c r="K26" s="12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60" zoomScaleNormal="100" workbookViewId="0">
      <selection activeCell="F9" sqref="F9"/>
    </sheetView>
  </sheetViews>
  <sheetFormatPr defaultRowHeight="15.6" x14ac:dyDescent="0.3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8" ht="48" customHeight="1" thickBot="1" x14ac:dyDescent="0.35">
      <c r="A1" s="377" t="s">
        <v>265</v>
      </c>
      <c r="B1" s="377"/>
      <c r="C1" s="377"/>
      <c r="D1" s="377"/>
      <c r="E1" s="377"/>
      <c r="F1" s="377"/>
      <c r="G1" s="4"/>
      <c r="H1" s="4"/>
    </row>
    <row r="2" spans="1:8" ht="47.4" thickBot="1" x14ac:dyDescent="0.35">
      <c r="A2" s="70" t="s">
        <v>112</v>
      </c>
      <c r="B2" s="53" t="s">
        <v>113</v>
      </c>
      <c r="C2" s="53" t="s">
        <v>114</v>
      </c>
      <c r="D2" s="53" t="s">
        <v>115</v>
      </c>
      <c r="E2" s="53" t="s">
        <v>116</v>
      </c>
      <c r="F2" s="54" t="s">
        <v>117</v>
      </c>
      <c r="G2" s="5"/>
      <c r="H2" s="5"/>
    </row>
    <row r="3" spans="1:8" x14ac:dyDescent="0.3">
      <c r="A3" s="47" t="s">
        <v>303</v>
      </c>
      <c r="B3" s="278" t="s">
        <v>378</v>
      </c>
      <c r="C3" s="10" t="s">
        <v>328</v>
      </c>
      <c r="D3" s="285">
        <v>45310</v>
      </c>
      <c r="E3" s="286">
        <v>45401</v>
      </c>
      <c r="F3" s="47" t="s">
        <v>329</v>
      </c>
    </row>
    <row r="4" spans="1:8" x14ac:dyDescent="0.3">
      <c r="A4" s="47" t="s">
        <v>304</v>
      </c>
      <c r="B4" s="11" t="s">
        <v>379</v>
      </c>
      <c r="C4" s="10" t="s">
        <v>328</v>
      </c>
      <c r="D4" s="285">
        <v>45457</v>
      </c>
      <c r="E4" s="286">
        <v>45601</v>
      </c>
      <c r="F4" s="47" t="s">
        <v>329</v>
      </c>
    </row>
    <row r="5" spans="1:8" x14ac:dyDescent="0.3">
      <c r="A5" s="47"/>
      <c r="B5" s="47"/>
      <c r="C5" s="47"/>
      <c r="D5" s="47"/>
      <c r="E5" s="47"/>
      <c r="F5" s="47"/>
    </row>
    <row r="6" spans="1:8" x14ac:dyDescent="0.3">
      <c r="A6" s="47"/>
      <c r="B6" s="47"/>
      <c r="C6" s="47"/>
      <c r="D6" s="47"/>
      <c r="E6" s="47"/>
      <c r="F6" s="47"/>
    </row>
    <row r="7" spans="1:8" x14ac:dyDescent="0.3">
      <c r="A7" s="2"/>
      <c r="B7" s="2"/>
      <c r="C7" s="2"/>
      <c r="D7" s="2"/>
      <c r="E7" s="2"/>
      <c r="F7" s="2"/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ht="12.75" customHeight="1" thickBot="1" x14ac:dyDescent="0.35"/>
    <row r="11" spans="1:8" ht="64.5" customHeight="1" thickBot="1" x14ac:dyDescent="0.35">
      <c r="B11" s="71" t="s">
        <v>118</v>
      </c>
      <c r="C11" s="52"/>
      <c r="D11" s="54" t="s">
        <v>119</v>
      </c>
    </row>
    <row r="12" spans="1:8" x14ac:dyDescent="0.3">
      <c r="B12" s="17" t="s">
        <v>266</v>
      </c>
      <c r="C12" s="18">
        <v>0</v>
      </c>
      <c r="D12" s="47">
        <v>0</v>
      </c>
    </row>
    <row r="13" spans="1:8" x14ac:dyDescent="0.3">
      <c r="B13" s="17" t="s">
        <v>267</v>
      </c>
      <c r="C13" s="19">
        <v>0</v>
      </c>
      <c r="D13" s="2">
        <v>0</v>
      </c>
    </row>
    <row r="14" spans="1:8" x14ac:dyDescent="0.3">
      <c r="B14" s="17" t="s">
        <v>268</v>
      </c>
      <c r="C14" s="19">
        <v>2</v>
      </c>
      <c r="D14" s="2">
        <v>2</v>
      </c>
    </row>
    <row r="15" spans="1:8" x14ac:dyDescent="0.3">
      <c r="B15" s="11" t="s">
        <v>120</v>
      </c>
      <c r="C15" s="19">
        <v>0</v>
      </c>
      <c r="D15" s="2">
        <v>0</v>
      </c>
    </row>
    <row r="16" spans="1:8" x14ac:dyDescent="0.3">
      <c r="B16" s="2" t="s">
        <v>121</v>
      </c>
      <c r="C16" s="19">
        <v>0</v>
      </c>
      <c r="D16" s="2">
        <v>0</v>
      </c>
    </row>
    <row r="17" spans="2:4" x14ac:dyDescent="0.3">
      <c r="B17" s="2" t="s">
        <v>122</v>
      </c>
      <c r="C17" s="19">
        <v>0</v>
      </c>
      <c r="D17" s="2">
        <v>0</v>
      </c>
    </row>
    <row r="18" spans="2:4" x14ac:dyDescent="0.3">
      <c r="B18" s="2" t="s">
        <v>123</v>
      </c>
      <c r="C18" s="19">
        <v>0</v>
      </c>
      <c r="D18" s="2">
        <v>0</v>
      </c>
    </row>
    <row r="19" spans="2:4" ht="9.75" customHeight="1" thickBot="1" x14ac:dyDescent="0.35"/>
    <row r="20" spans="2:4" ht="31.5" customHeight="1" thickBot="1" x14ac:dyDescent="0.35">
      <c r="B20" s="72" t="s">
        <v>124</v>
      </c>
      <c r="C20" s="73" t="s">
        <v>125</v>
      </c>
    </row>
    <row r="21" spans="2:4" ht="32.25" customHeight="1" x14ac:dyDescent="0.3">
      <c r="B21" s="38">
        <v>2</v>
      </c>
      <c r="C21" s="17">
        <v>54</v>
      </c>
      <c r="D21" s="12"/>
    </row>
    <row r="22" spans="2:4" x14ac:dyDescent="0.3">
      <c r="D22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B1" zoomScale="60" zoomScaleNormal="100" workbookViewId="0">
      <selection activeCell="C25" sqref="C25"/>
    </sheetView>
  </sheetViews>
  <sheetFormatPr defaultRowHeight="15.6" x14ac:dyDescent="0.3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 x14ac:dyDescent="0.4">
      <c r="A1" s="377" t="s">
        <v>269</v>
      </c>
      <c r="B1" s="377"/>
      <c r="C1" s="377"/>
      <c r="D1" s="377"/>
      <c r="E1" s="377"/>
      <c r="F1" s="377"/>
      <c r="G1" s="20"/>
    </row>
    <row r="2" spans="1:7" ht="31.8" thickBot="1" x14ac:dyDescent="0.35">
      <c r="A2" s="70" t="s">
        <v>112</v>
      </c>
      <c r="B2" s="53" t="s">
        <v>113</v>
      </c>
      <c r="C2" s="53" t="s">
        <v>114</v>
      </c>
      <c r="D2" s="53" t="s">
        <v>115</v>
      </c>
      <c r="E2" s="53" t="s">
        <v>126</v>
      </c>
      <c r="F2" s="54" t="s">
        <v>117</v>
      </c>
      <c r="G2" s="9"/>
    </row>
    <row r="3" spans="1:7" x14ac:dyDescent="0.3">
      <c r="A3" s="17" t="s">
        <v>303</v>
      </c>
      <c r="B3" s="11" t="s">
        <v>380</v>
      </c>
      <c r="C3" s="10" t="s">
        <v>328</v>
      </c>
      <c r="D3" s="287">
        <v>45261</v>
      </c>
      <c r="E3" s="303">
        <v>45337</v>
      </c>
      <c r="F3" s="17" t="s">
        <v>330</v>
      </c>
    </row>
    <row r="4" spans="1:7" x14ac:dyDescent="0.3">
      <c r="A4" s="11" t="s">
        <v>304</v>
      </c>
      <c r="B4" s="11" t="s">
        <v>381</v>
      </c>
      <c r="C4" s="10" t="s">
        <v>328</v>
      </c>
      <c r="D4" s="302" t="s">
        <v>386</v>
      </c>
      <c r="E4" s="288">
        <v>45337</v>
      </c>
      <c r="F4" s="2" t="s">
        <v>330</v>
      </c>
    </row>
    <row r="5" spans="1:7" ht="31.2" x14ac:dyDescent="0.3">
      <c r="A5" s="11" t="s">
        <v>331</v>
      </c>
      <c r="B5" s="278" t="s">
        <v>382</v>
      </c>
      <c r="C5" s="10" t="s">
        <v>328</v>
      </c>
      <c r="D5" s="288">
        <v>45268</v>
      </c>
      <c r="E5" s="288">
        <v>45337</v>
      </c>
      <c r="F5" s="2" t="s">
        <v>330</v>
      </c>
    </row>
    <row r="6" spans="1:7" ht="31.2" x14ac:dyDescent="0.3">
      <c r="A6" s="11" t="s">
        <v>332</v>
      </c>
      <c r="B6" s="278" t="s">
        <v>383</v>
      </c>
      <c r="C6" s="10" t="s">
        <v>328</v>
      </c>
      <c r="D6" s="288">
        <v>45335</v>
      </c>
      <c r="E6" s="288">
        <v>45377</v>
      </c>
      <c r="F6" s="2" t="s">
        <v>329</v>
      </c>
    </row>
    <row r="7" spans="1:7" x14ac:dyDescent="0.3">
      <c r="A7" s="11" t="s">
        <v>333</v>
      </c>
      <c r="B7" s="11" t="s">
        <v>384</v>
      </c>
      <c r="C7" s="10" t="s">
        <v>328</v>
      </c>
      <c r="D7" s="288">
        <v>45335</v>
      </c>
      <c r="E7" s="288">
        <v>45638</v>
      </c>
      <c r="F7" s="2" t="s">
        <v>329</v>
      </c>
    </row>
    <row r="8" spans="1:7" x14ac:dyDescent="0.3">
      <c r="A8" s="11" t="s">
        <v>334</v>
      </c>
      <c r="B8" s="11" t="s">
        <v>385</v>
      </c>
      <c r="C8" s="10" t="s">
        <v>328</v>
      </c>
      <c r="D8" s="288">
        <v>45457</v>
      </c>
      <c r="E8" s="288">
        <v>45574</v>
      </c>
      <c r="F8" s="11" t="s">
        <v>330</v>
      </c>
    </row>
    <row r="9" spans="1:7" x14ac:dyDescent="0.3">
      <c r="A9" s="2"/>
      <c r="B9" s="2"/>
      <c r="C9" s="2"/>
      <c r="D9" s="2"/>
      <c r="E9" s="2"/>
      <c r="F9" s="2"/>
    </row>
    <row r="10" spans="1:7" x14ac:dyDescent="0.3">
      <c r="A10" s="2"/>
      <c r="B10" s="2"/>
      <c r="C10" s="2"/>
      <c r="D10" s="2"/>
      <c r="E10" s="2"/>
      <c r="F10" s="2"/>
    </row>
    <row r="11" spans="1:7" ht="16.2" thickBot="1" x14ac:dyDescent="0.35"/>
    <row r="12" spans="1:7" ht="53.25" customHeight="1" thickBot="1" x14ac:dyDescent="0.35">
      <c r="B12" s="71" t="s">
        <v>127</v>
      </c>
      <c r="C12" s="74"/>
      <c r="D12" s="75" t="s">
        <v>119</v>
      </c>
    </row>
    <row r="13" spans="1:7" x14ac:dyDescent="0.3">
      <c r="B13" s="17" t="s">
        <v>266</v>
      </c>
      <c r="C13" s="18">
        <v>0</v>
      </c>
      <c r="D13" s="47">
        <v>0</v>
      </c>
    </row>
    <row r="14" spans="1:7" x14ac:dyDescent="0.3">
      <c r="B14" s="17" t="s">
        <v>267</v>
      </c>
      <c r="C14" s="19">
        <v>0</v>
      </c>
      <c r="D14" s="2">
        <v>0</v>
      </c>
    </row>
    <row r="15" spans="1:7" x14ac:dyDescent="0.3">
      <c r="B15" s="17" t="s">
        <v>268</v>
      </c>
      <c r="C15" s="19">
        <v>6</v>
      </c>
      <c r="D15" s="2">
        <v>2</v>
      </c>
    </row>
    <row r="16" spans="1:7" x14ac:dyDescent="0.3">
      <c r="B16" s="11" t="s">
        <v>120</v>
      </c>
      <c r="C16" s="19">
        <v>0</v>
      </c>
      <c r="D16" s="2">
        <v>0</v>
      </c>
    </row>
    <row r="17" spans="2:4" x14ac:dyDescent="0.3">
      <c r="B17" s="2" t="s">
        <v>121</v>
      </c>
      <c r="C17" s="19">
        <v>0</v>
      </c>
      <c r="D17" s="2">
        <v>0</v>
      </c>
    </row>
    <row r="18" spans="2:4" x14ac:dyDescent="0.3">
      <c r="B18" s="2" t="s">
        <v>122</v>
      </c>
      <c r="C18" s="19">
        <v>0</v>
      </c>
      <c r="D18" s="2">
        <v>0</v>
      </c>
    </row>
    <row r="19" spans="2:4" x14ac:dyDescent="0.3">
      <c r="B19" s="2" t="s">
        <v>123</v>
      </c>
      <c r="C19" s="19">
        <v>0</v>
      </c>
      <c r="D19" s="2">
        <v>0</v>
      </c>
    </row>
    <row r="20" spans="2:4" ht="16.2" thickBot="1" x14ac:dyDescent="0.35"/>
    <row r="21" spans="2:4" ht="31.5" customHeight="1" thickBot="1" x14ac:dyDescent="0.35">
      <c r="B21" s="72" t="s">
        <v>128</v>
      </c>
      <c r="C21" s="73" t="s">
        <v>129</v>
      </c>
    </row>
    <row r="22" spans="2:4" ht="29.25" customHeight="1" x14ac:dyDescent="0.3">
      <c r="B22" s="38">
        <v>6</v>
      </c>
      <c r="C22" s="17">
        <v>58</v>
      </c>
      <c r="D22" s="12"/>
    </row>
    <row r="23" spans="2:4" x14ac:dyDescent="0.3">
      <c r="D23" s="1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zoomScale="70" zoomScaleNormal="100" zoomScaleSheetLayoutView="70" workbookViewId="0">
      <selection activeCell="E6" sqref="E6"/>
    </sheetView>
  </sheetViews>
  <sheetFormatPr defaultRowHeight="15.6" x14ac:dyDescent="0.3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 x14ac:dyDescent="0.35">
      <c r="A1" s="388" t="s">
        <v>270</v>
      </c>
      <c r="B1" s="388"/>
      <c r="C1" s="388"/>
      <c r="D1" s="388"/>
      <c r="E1" s="388"/>
      <c r="F1" s="388"/>
      <c r="G1" s="388"/>
      <c r="H1" s="388"/>
      <c r="I1" s="388"/>
      <c r="J1" s="118"/>
    </row>
    <row r="2" spans="1:10" s="4" customFormat="1" ht="174" customHeight="1" thickBot="1" x14ac:dyDescent="0.35">
      <c r="A2" s="50" t="s">
        <v>130</v>
      </c>
      <c r="B2" s="53" t="s">
        <v>131</v>
      </c>
      <c r="C2" s="53" t="s">
        <v>132</v>
      </c>
      <c r="D2" s="53" t="s">
        <v>133</v>
      </c>
      <c r="E2" s="53" t="s">
        <v>134</v>
      </c>
      <c r="F2" s="53" t="s">
        <v>135</v>
      </c>
      <c r="G2" s="53" t="s">
        <v>136</v>
      </c>
      <c r="H2" s="53" t="s">
        <v>137</v>
      </c>
      <c r="I2" s="54" t="s">
        <v>138</v>
      </c>
    </row>
    <row r="3" spans="1:10" x14ac:dyDescent="0.3">
      <c r="A3" s="47" t="s">
        <v>139</v>
      </c>
      <c r="B3" s="47">
        <v>1</v>
      </c>
      <c r="C3" s="47">
        <v>1</v>
      </c>
      <c r="D3" s="47">
        <v>1</v>
      </c>
      <c r="E3" s="47">
        <v>4</v>
      </c>
      <c r="F3" s="47">
        <v>0</v>
      </c>
      <c r="G3" s="47">
        <v>0</v>
      </c>
      <c r="H3" s="47">
        <v>0</v>
      </c>
      <c r="I3" s="47">
        <v>0</v>
      </c>
    </row>
    <row r="4" spans="1:10" x14ac:dyDescent="0.3">
      <c r="A4" s="2" t="s">
        <v>140</v>
      </c>
      <c r="B4" s="2">
        <v>1</v>
      </c>
      <c r="C4" s="2">
        <v>1</v>
      </c>
      <c r="D4" s="2">
        <v>1</v>
      </c>
      <c r="E4" s="2">
        <v>4</v>
      </c>
      <c r="F4" s="2">
        <v>0</v>
      </c>
      <c r="G4" s="2">
        <v>0</v>
      </c>
      <c r="H4" s="2">
        <v>0</v>
      </c>
      <c r="I4" s="2">
        <v>0</v>
      </c>
    </row>
    <row r="5" spans="1:10" x14ac:dyDescent="0.3">
      <c r="A5" s="2" t="s">
        <v>141</v>
      </c>
      <c r="B5" s="2">
        <v>1</v>
      </c>
      <c r="C5" s="2">
        <v>1</v>
      </c>
      <c r="D5" s="2">
        <v>1</v>
      </c>
      <c r="E5" s="2">
        <v>4</v>
      </c>
      <c r="F5" s="2"/>
      <c r="G5" s="2"/>
      <c r="H5" s="2"/>
      <c r="I5" s="2"/>
    </row>
    <row r="6" spans="1:10" x14ac:dyDescent="0.3">
      <c r="A6" s="48" t="s">
        <v>32</v>
      </c>
      <c r="B6" s="37">
        <f>SUM(B3:B5)</f>
        <v>3</v>
      </c>
      <c r="C6" s="94">
        <f>+IFERROR(($B$3*C3+$B$4*C4+$B$5*C5)/$B$6,0)</f>
        <v>1</v>
      </c>
      <c r="D6" s="94">
        <f>+IFERROR(($B$3*D3+$B$4*D4+$B$5*D5)/$B$6,0)</f>
        <v>1</v>
      </c>
      <c r="E6" s="94">
        <f>+IFERROR(($B$3*E3+$B$4*E4+$B$5*E5)/$B$6,0)</f>
        <v>4</v>
      </c>
      <c r="F6" s="37">
        <f>SUM(F3:F5)</f>
        <v>0</v>
      </c>
      <c r="G6" s="37">
        <f>SUM(G3:G5)</f>
        <v>0</v>
      </c>
      <c r="H6" s="37">
        <f>SUM(H3:H5)</f>
        <v>0</v>
      </c>
      <c r="I6" s="37">
        <f>SUM(I3:I5)</f>
        <v>0</v>
      </c>
    </row>
    <row r="8" spans="1:10" s="1" customFormat="1" ht="16.5" customHeight="1" thickBot="1" x14ac:dyDescent="0.35">
      <c r="A8" s="387" t="s">
        <v>142</v>
      </c>
      <c r="B8" s="387"/>
      <c r="C8" s="387"/>
      <c r="D8" s="9"/>
      <c r="H8" s="9"/>
      <c r="I8" s="9"/>
      <c r="J8" s="9"/>
    </row>
    <row r="9" spans="1:10" s="1" customFormat="1" ht="31.8" thickBot="1" x14ac:dyDescent="0.35">
      <c r="A9" s="50" t="s">
        <v>143</v>
      </c>
      <c r="B9" s="53" t="s">
        <v>144</v>
      </c>
      <c r="C9" s="54" t="s">
        <v>145</v>
      </c>
      <c r="D9" s="9"/>
      <c r="H9" s="9"/>
      <c r="I9" s="9"/>
      <c r="J9" s="9"/>
    </row>
    <row r="10" spans="1:10" x14ac:dyDescent="0.3">
      <c r="A10" s="47" t="s">
        <v>146</v>
      </c>
      <c r="B10" s="47"/>
      <c r="C10" s="76"/>
    </row>
    <row r="11" spans="1:10" x14ac:dyDescent="0.3">
      <c r="A11" s="2" t="s">
        <v>147</v>
      </c>
      <c r="B11" s="2"/>
      <c r="C11" s="3"/>
    </row>
    <row r="12" spans="1:10" ht="13.5" customHeight="1" x14ac:dyDescent="0.3">
      <c r="A12" s="37" t="s">
        <v>32</v>
      </c>
      <c r="B12" s="48">
        <f>+B10+B11</f>
        <v>0</v>
      </c>
      <c r="C12" s="48">
        <f>+C10+C11</f>
        <v>0</v>
      </c>
    </row>
    <row r="13" spans="1:10" x14ac:dyDescent="0.3">
      <c r="C13" s="12"/>
    </row>
    <row r="14" spans="1:10" ht="15.75" customHeight="1" x14ac:dyDescent="0.3">
      <c r="A14" s="387" t="s">
        <v>148</v>
      </c>
      <c r="B14" s="387"/>
      <c r="C14" s="387"/>
    </row>
    <row r="15" spans="1:10" x14ac:dyDescent="0.3">
      <c r="A15" s="387"/>
      <c r="B15" s="387"/>
      <c r="C15" s="387"/>
    </row>
    <row r="16" spans="1:10" x14ac:dyDescent="0.3">
      <c r="A16" s="387"/>
      <c r="B16" s="387"/>
      <c r="C16" s="387"/>
    </row>
    <row r="17" spans="1:3" ht="16.2" thickBot="1" x14ac:dyDescent="0.35">
      <c r="A17" s="389"/>
      <c r="B17" s="389"/>
      <c r="C17" s="387"/>
    </row>
    <row r="18" spans="1:3" ht="16.2" thickBot="1" x14ac:dyDescent="0.35">
      <c r="A18" s="50" t="s">
        <v>149</v>
      </c>
      <c r="B18" s="54" t="s">
        <v>150</v>
      </c>
      <c r="C18" s="16"/>
    </row>
    <row r="19" spans="1:3" x14ac:dyDescent="0.3">
      <c r="A19" s="47" t="s">
        <v>151</v>
      </c>
      <c r="B19" s="47"/>
    </row>
    <row r="20" spans="1:3" x14ac:dyDescent="0.3">
      <c r="A20" s="2" t="s">
        <v>152</v>
      </c>
      <c r="B20" s="2"/>
    </row>
    <row r="21" spans="1:3" x14ac:dyDescent="0.3">
      <c r="A21" s="37" t="s">
        <v>32</v>
      </c>
      <c r="B21" s="48">
        <f>+B19+B20</f>
        <v>0</v>
      </c>
      <c r="C21" s="12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0" zoomScaleNormal="100" zoomScaleSheetLayoutView="70" workbookViewId="0">
      <selection activeCell="G28" sqref="G28"/>
    </sheetView>
  </sheetViews>
  <sheetFormatPr defaultRowHeight="15.6" x14ac:dyDescent="0.3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 x14ac:dyDescent="0.3">
      <c r="A1" s="377" t="s">
        <v>153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14"/>
      <c r="O1" s="14"/>
      <c r="P1" s="14"/>
      <c r="Q1" s="14"/>
      <c r="R1" s="14"/>
      <c r="S1" s="14"/>
    </row>
    <row r="2" spans="1:19" ht="16.2" thickBot="1" x14ac:dyDescent="0.35">
      <c r="A2" s="183" t="s">
        <v>271</v>
      </c>
      <c r="B2" s="183"/>
      <c r="C2" s="184"/>
      <c r="D2" s="184"/>
      <c r="E2" s="183"/>
      <c r="F2" s="183"/>
      <c r="G2" s="183"/>
      <c r="H2" s="390"/>
      <c r="I2" s="390"/>
      <c r="J2" s="390"/>
      <c r="K2" s="390"/>
      <c r="L2" s="390"/>
      <c r="M2" s="390"/>
    </row>
    <row r="3" spans="1:19" s="5" customFormat="1" ht="66.75" customHeight="1" thickBot="1" x14ac:dyDescent="0.35">
      <c r="A3" s="185" t="s">
        <v>102</v>
      </c>
      <c r="B3" s="186" t="s">
        <v>32</v>
      </c>
      <c r="C3" s="186" t="s">
        <v>154</v>
      </c>
      <c r="D3" s="186" t="s">
        <v>155</v>
      </c>
      <c r="E3" s="186" t="s">
        <v>156</v>
      </c>
      <c r="F3" s="186" t="s">
        <v>157</v>
      </c>
      <c r="G3" s="187" t="s">
        <v>158</v>
      </c>
      <c r="H3" s="186" t="s">
        <v>34</v>
      </c>
      <c r="I3" s="185" t="s">
        <v>154</v>
      </c>
      <c r="J3" s="186" t="s">
        <v>155</v>
      </c>
      <c r="K3" s="186" t="s">
        <v>156</v>
      </c>
      <c r="L3" s="186" t="s">
        <v>157</v>
      </c>
      <c r="M3" s="187" t="s">
        <v>158</v>
      </c>
    </row>
    <row r="4" spans="1:19" s="5" customFormat="1" x14ac:dyDescent="0.3">
      <c r="A4" s="188" t="s">
        <v>307</v>
      </c>
      <c r="B4" s="189">
        <f>SUM(C4:G4)</f>
        <v>44</v>
      </c>
      <c r="C4" s="190">
        <v>11</v>
      </c>
      <c r="D4" s="190">
        <v>15</v>
      </c>
      <c r="E4" s="190">
        <v>0</v>
      </c>
      <c r="F4" s="190">
        <v>13</v>
      </c>
      <c r="G4" s="223">
        <v>5</v>
      </c>
      <c r="H4" s="230">
        <f t="shared" ref="H4:H15" si="0">SUM(I4:M4)</f>
        <v>25</v>
      </c>
      <c r="I4" s="191">
        <v>3</v>
      </c>
      <c r="J4" s="192">
        <v>10</v>
      </c>
      <c r="K4" s="192">
        <v>0</v>
      </c>
      <c r="L4" s="192">
        <v>8</v>
      </c>
      <c r="M4" s="193">
        <v>4</v>
      </c>
    </row>
    <row r="5" spans="1:19" s="5" customFormat="1" x14ac:dyDescent="0.3">
      <c r="A5" s="194"/>
      <c r="B5" s="189">
        <f>SUM(C5:G5)</f>
        <v>0</v>
      </c>
      <c r="C5" s="195"/>
      <c r="D5" s="195"/>
      <c r="E5" s="195"/>
      <c r="F5" s="195"/>
      <c r="G5" s="224"/>
      <c r="H5" s="231">
        <f t="shared" si="0"/>
        <v>0</v>
      </c>
      <c r="I5" s="194"/>
      <c r="J5" s="195"/>
      <c r="K5" s="195"/>
      <c r="L5" s="195"/>
      <c r="M5" s="196"/>
    </row>
    <row r="6" spans="1:19" s="5" customFormat="1" x14ac:dyDescent="0.3">
      <c r="A6" s="194"/>
      <c r="B6" s="189">
        <f t="shared" ref="B6:B14" si="1">SUM(C6:G6)</f>
        <v>0</v>
      </c>
      <c r="C6" s="195"/>
      <c r="D6" s="195"/>
      <c r="E6" s="195"/>
      <c r="F6" s="195"/>
      <c r="G6" s="224"/>
      <c r="H6" s="231">
        <f t="shared" si="0"/>
        <v>0</v>
      </c>
      <c r="I6" s="194"/>
      <c r="J6" s="195"/>
      <c r="K6" s="195"/>
      <c r="L6" s="195"/>
      <c r="M6" s="196"/>
    </row>
    <row r="7" spans="1:19" s="5" customFormat="1" x14ac:dyDescent="0.3">
      <c r="A7" s="194"/>
      <c r="B7" s="189">
        <f t="shared" si="1"/>
        <v>0</v>
      </c>
      <c r="C7" s="195"/>
      <c r="D7" s="195"/>
      <c r="E7" s="195"/>
      <c r="F7" s="195"/>
      <c r="G7" s="224"/>
      <c r="H7" s="231">
        <f t="shared" si="0"/>
        <v>0</v>
      </c>
      <c r="I7" s="194"/>
      <c r="J7" s="195"/>
      <c r="K7" s="195"/>
      <c r="L7" s="195"/>
      <c r="M7" s="196"/>
    </row>
    <row r="8" spans="1:19" s="5" customFormat="1" x14ac:dyDescent="0.3">
      <c r="A8" s="194"/>
      <c r="B8" s="189">
        <f t="shared" si="1"/>
        <v>0</v>
      </c>
      <c r="C8" s="195"/>
      <c r="D8" s="195"/>
      <c r="E8" s="195"/>
      <c r="F8" s="195"/>
      <c r="G8" s="224"/>
      <c r="H8" s="231">
        <f t="shared" si="0"/>
        <v>0</v>
      </c>
      <c r="I8" s="194"/>
      <c r="J8" s="195"/>
      <c r="K8" s="195"/>
      <c r="L8" s="195"/>
      <c r="M8" s="196"/>
    </row>
    <row r="9" spans="1:19" s="5" customFormat="1" x14ac:dyDescent="0.3">
      <c r="A9" s="194"/>
      <c r="B9" s="189">
        <f t="shared" si="1"/>
        <v>0</v>
      </c>
      <c r="C9" s="195"/>
      <c r="D9" s="195"/>
      <c r="E9" s="195"/>
      <c r="F9" s="195"/>
      <c r="G9" s="224"/>
      <c r="H9" s="231">
        <f t="shared" si="0"/>
        <v>0</v>
      </c>
      <c r="I9" s="194"/>
      <c r="J9" s="195"/>
      <c r="K9" s="195"/>
      <c r="L9" s="195"/>
      <c r="M9" s="196"/>
    </row>
    <row r="10" spans="1:19" s="5" customFormat="1" x14ac:dyDescent="0.3">
      <c r="A10" s="194"/>
      <c r="B10" s="189">
        <f t="shared" si="1"/>
        <v>0</v>
      </c>
      <c r="C10" s="195"/>
      <c r="D10" s="195"/>
      <c r="E10" s="195"/>
      <c r="F10" s="195"/>
      <c r="G10" s="224"/>
      <c r="H10" s="231">
        <f t="shared" si="0"/>
        <v>0</v>
      </c>
      <c r="I10" s="194"/>
      <c r="J10" s="195"/>
      <c r="K10" s="195"/>
      <c r="L10" s="195"/>
      <c r="M10" s="196"/>
    </row>
    <row r="11" spans="1:19" s="5" customFormat="1" x14ac:dyDescent="0.3">
      <c r="A11" s="194"/>
      <c r="B11" s="189">
        <f t="shared" si="1"/>
        <v>0</v>
      </c>
      <c r="C11" s="195"/>
      <c r="D11" s="195"/>
      <c r="E11" s="195"/>
      <c r="F11" s="195"/>
      <c r="G11" s="224"/>
      <c r="H11" s="231">
        <f t="shared" si="0"/>
        <v>0</v>
      </c>
      <c r="I11" s="194"/>
      <c r="J11" s="195"/>
      <c r="K11" s="195"/>
      <c r="L11" s="195"/>
      <c r="M11" s="196"/>
    </row>
    <row r="12" spans="1:19" s="5" customFormat="1" x14ac:dyDescent="0.3">
      <c r="A12" s="194"/>
      <c r="B12" s="189">
        <f t="shared" si="1"/>
        <v>0</v>
      </c>
      <c r="C12" s="195"/>
      <c r="D12" s="195"/>
      <c r="E12" s="195"/>
      <c r="F12" s="195"/>
      <c r="G12" s="224"/>
      <c r="H12" s="231">
        <f t="shared" si="0"/>
        <v>0</v>
      </c>
      <c r="I12" s="194"/>
      <c r="J12" s="195"/>
      <c r="K12" s="195"/>
      <c r="L12" s="195"/>
      <c r="M12" s="196"/>
    </row>
    <row r="13" spans="1:19" s="5" customFormat="1" x14ac:dyDescent="0.3">
      <c r="A13" s="194"/>
      <c r="B13" s="189">
        <f t="shared" si="1"/>
        <v>0</v>
      </c>
      <c r="C13" s="195"/>
      <c r="D13" s="195"/>
      <c r="E13" s="195"/>
      <c r="F13" s="195"/>
      <c r="G13" s="224"/>
      <c r="H13" s="231">
        <f t="shared" si="0"/>
        <v>0</v>
      </c>
      <c r="I13" s="194"/>
      <c r="J13" s="195"/>
      <c r="K13" s="195"/>
      <c r="L13" s="195"/>
      <c r="M13" s="196"/>
    </row>
    <row r="14" spans="1:19" s="5" customFormat="1" x14ac:dyDescent="0.3">
      <c r="A14" s="194"/>
      <c r="B14" s="189">
        <f t="shared" si="1"/>
        <v>0</v>
      </c>
      <c r="C14" s="195"/>
      <c r="D14" s="195"/>
      <c r="E14" s="195"/>
      <c r="F14" s="195"/>
      <c r="G14" s="224"/>
      <c r="H14" s="231">
        <f t="shared" si="0"/>
        <v>0</v>
      </c>
      <c r="I14" s="194"/>
      <c r="J14" s="195"/>
      <c r="K14" s="195"/>
      <c r="L14" s="195"/>
      <c r="M14" s="196"/>
    </row>
    <row r="15" spans="1:19" ht="18.75" customHeight="1" x14ac:dyDescent="0.3">
      <c r="A15" s="197" t="s">
        <v>32</v>
      </c>
      <c r="B15" s="189">
        <f t="shared" ref="B15" si="2">SUM(C15:G15)</f>
        <v>44</v>
      </c>
      <c r="C15" s="198">
        <f>SUM(C4:C14)</f>
        <v>11</v>
      </c>
      <c r="D15" s="198">
        <f>SUM(D4:D14)</f>
        <v>15</v>
      </c>
      <c r="E15" s="198">
        <f>SUM(E4:E14)</f>
        <v>0</v>
      </c>
      <c r="F15" s="198">
        <f>SUM(F4:F14)</f>
        <v>13</v>
      </c>
      <c r="G15" s="225">
        <f>SUM(G4:G14)</f>
        <v>5</v>
      </c>
      <c r="H15" s="231">
        <f t="shared" si="0"/>
        <v>25</v>
      </c>
      <c r="I15" s="199">
        <f>SUM(I4:I14)</f>
        <v>3</v>
      </c>
      <c r="J15" s="198">
        <f>SUM(J4:J14)</f>
        <v>10</v>
      </c>
      <c r="K15" s="198">
        <f>SUM(K4:K14)</f>
        <v>0</v>
      </c>
      <c r="L15" s="198">
        <f>SUM(L4:L14)</f>
        <v>8</v>
      </c>
      <c r="M15" s="200">
        <f>SUM(M4:M14)</f>
        <v>4</v>
      </c>
    </row>
    <row r="16" spans="1:19" ht="20.25" customHeight="1" x14ac:dyDescent="0.3">
      <c r="A16" s="197" t="s">
        <v>159</v>
      </c>
      <c r="B16" s="201">
        <v>100</v>
      </c>
      <c r="C16" s="202">
        <f t="shared" ref="C16:H16" si="3">+IFERROR(C15/$B$15,0)*100</f>
        <v>25</v>
      </c>
      <c r="D16" s="202">
        <f t="shared" si="3"/>
        <v>34.090909090909086</v>
      </c>
      <c r="E16" s="202">
        <f t="shared" si="3"/>
        <v>0</v>
      </c>
      <c r="F16" s="202">
        <f t="shared" si="3"/>
        <v>29.545454545454547</v>
      </c>
      <c r="G16" s="226">
        <f t="shared" si="3"/>
        <v>11.363636363636363</v>
      </c>
      <c r="H16" s="222">
        <f t="shared" si="3"/>
        <v>56.81818181818182</v>
      </c>
      <c r="I16" s="203">
        <f>+IFERROR(I15/$H$15,0)*100</f>
        <v>12</v>
      </c>
      <c r="J16" s="202">
        <f t="shared" ref="J16:M16" si="4">+IFERROR(J15/$H$15,0)*100</f>
        <v>40</v>
      </c>
      <c r="K16" s="202">
        <f t="shared" si="4"/>
        <v>0</v>
      </c>
      <c r="L16" s="202">
        <f t="shared" si="4"/>
        <v>32</v>
      </c>
      <c r="M16" s="236">
        <f t="shared" si="4"/>
        <v>16</v>
      </c>
    </row>
    <row r="17" spans="1:13" ht="33.75" customHeight="1" x14ac:dyDescent="0.3">
      <c r="A17" s="204" t="s">
        <v>291</v>
      </c>
      <c r="B17" s="205">
        <v>47</v>
      </c>
      <c r="C17" s="206">
        <v>11</v>
      </c>
      <c r="D17" s="206">
        <v>15</v>
      </c>
      <c r="E17" s="206"/>
      <c r="F17" s="206">
        <v>15</v>
      </c>
      <c r="G17" s="209">
        <v>6</v>
      </c>
      <c r="H17" s="232">
        <v>27</v>
      </c>
      <c r="I17" s="208">
        <v>3</v>
      </c>
      <c r="J17" s="206">
        <v>10</v>
      </c>
      <c r="K17" s="206"/>
      <c r="L17" s="209">
        <v>10</v>
      </c>
      <c r="M17" s="207">
        <v>4</v>
      </c>
    </row>
    <row r="18" spans="1:13" ht="33.75" customHeight="1" x14ac:dyDescent="0.3">
      <c r="A18" s="204" t="s">
        <v>292</v>
      </c>
      <c r="B18" s="210">
        <v>93.6</v>
      </c>
      <c r="C18" s="210">
        <v>100</v>
      </c>
      <c r="D18" s="210">
        <v>100</v>
      </c>
      <c r="E18" s="210"/>
      <c r="F18" s="210">
        <v>86.6</v>
      </c>
      <c r="G18" s="227">
        <v>83.3</v>
      </c>
      <c r="H18" s="233">
        <v>92.6</v>
      </c>
      <c r="I18" s="212">
        <v>100</v>
      </c>
      <c r="J18" s="210">
        <v>100</v>
      </c>
      <c r="K18" s="210"/>
      <c r="L18" s="210">
        <v>80</v>
      </c>
      <c r="M18" s="211">
        <v>100</v>
      </c>
    </row>
    <row r="19" spans="1:13" ht="32.25" customHeight="1" x14ac:dyDescent="0.3">
      <c r="A19" s="213" t="s">
        <v>298</v>
      </c>
      <c r="B19" s="214">
        <f>+B15-B17</f>
        <v>-3</v>
      </c>
      <c r="C19" s="214">
        <f t="shared" ref="C19:M19" si="5">+C15-C17</f>
        <v>0</v>
      </c>
      <c r="D19" s="214">
        <f t="shared" si="5"/>
        <v>0</v>
      </c>
      <c r="E19" s="214">
        <f t="shared" si="5"/>
        <v>0</v>
      </c>
      <c r="F19" s="214">
        <f t="shared" si="5"/>
        <v>-2</v>
      </c>
      <c r="G19" s="228">
        <f t="shared" si="5"/>
        <v>-1</v>
      </c>
      <c r="H19" s="234">
        <f>+H15-H17</f>
        <v>-2</v>
      </c>
      <c r="I19" s="216">
        <f t="shared" si="5"/>
        <v>0</v>
      </c>
      <c r="J19" s="214">
        <f t="shared" si="5"/>
        <v>0</v>
      </c>
      <c r="K19" s="214">
        <f t="shared" si="5"/>
        <v>0</v>
      </c>
      <c r="L19" s="214">
        <f t="shared" si="5"/>
        <v>-2</v>
      </c>
      <c r="M19" s="215">
        <f t="shared" si="5"/>
        <v>0</v>
      </c>
    </row>
    <row r="20" spans="1:13" ht="39" customHeight="1" thickBot="1" x14ac:dyDescent="0.35">
      <c r="A20" s="217" t="s">
        <v>299</v>
      </c>
      <c r="B20" s="218">
        <f t="shared" ref="B20:L20" si="6">+B16-B18</f>
        <v>6.4000000000000057</v>
      </c>
      <c r="C20" s="218">
        <f>+C16-C18</f>
        <v>-75</v>
      </c>
      <c r="D20" s="218">
        <f>+D16-D18</f>
        <v>-65.909090909090907</v>
      </c>
      <c r="E20" s="218">
        <f t="shared" si="6"/>
        <v>0</v>
      </c>
      <c r="F20" s="218">
        <f t="shared" si="6"/>
        <v>-57.054545454545448</v>
      </c>
      <c r="G20" s="229">
        <f t="shared" si="6"/>
        <v>-71.936363636363637</v>
      </c>
      <c r="H20" s="235">
        <f>+H16-H18</f>
        <v>-35.781818181818174</v>
      </c>
      <c r="I20" s="220">
        <f t="shared" si="6"/>
        <v>-88</v>
      </c>
      <c r="J20" s="218">
        <f t="shared" si="6"/>
        <v>-60</v>
      </c>
      <c r="K20" s="218">
        <f t="shared" si="6"/>
        <v>0</v>
      </c>
      <c r="L20" s="218">
        <f t="shared" si="6"/>
        <v>-48</v>
      </c>
      <c r="M20" s="219">
        <f>+M16-M18</f>
        <v>-84</v>
      </c>
    </row>
    <row r="21" spans="1:13" x14ac:dyDescent="0.3">
      <c r="A21" s="221" t="s">
        <v>160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1:13" x14ac:dyDescent="0.3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55" zoomScaleNormal="100" zoomScaleSheetLayoutView="55" workbookViewId="0">
      <selection activeCell="K6" sqref="K6"/>
    </sheetView>
  </sheetViews>
  <sheetFormatPr defaultRowHeight="15.6" x14ac:dyDescent="0.3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 x14ac:dyDescent="0.3">
      <c r="A1" s="391" t="s">
        <v>300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6.2" thickBot="1" x14ac:dyDescent="0.35">
      <c r="A2" s="14" t="s">
        <v>290</v>
      </c>
      <c r="B2" s="14"/>
      <c r="C2" s="4"/>
      <c r="D2" s="4"/>
      <c r="E2" s="4"/>
      <c r="F2" s="4"/>
      <c r="G2" s="4"/>
      <c r="H2" s="4"/>
      <c r="I2" s="4"/>
      <c r="J2" s="4"/>
      <c r="K2" s="4"/>
    </row>
    <row r="3" spans="1:11" x14ac:dyDescent="0.3">
      <c r="A3" s="378" t="s">
        <v>102</v>
      </c>
      <c r="B3" s="399" t="s">
        <v>161</v>
      </c>
      <c r="C3" s="364" t="s">
        <v>34</v>
      </c>
      <c r="D3" s="394" t="s">
        <v>162</v>
      </c>
      <c r="E3" s="395"/>
      <c r="F3" s="396"/>
      <c r="G3" s="401" t="s">
        <v>163</v>
      </c>
      <c r="H3" s="364" t="s">
        <v>34</v>
      </c>
      <c r="I3" s="394" t="s">
        <v>164</v>
      </c>
      <c r="J3" s="395"/>
      <c r="K3" s="396"/>
    </row>
    <row r="4" spans="1:11" ht="31.8" thickBot="1" x14ac:dyDescent="0.35">
      <c r="A4" s="379"/>
      <c r="B4" s="400"/>
      <c r="C4" s="380"/>
      <c r="D4" s="77" t="s">
        <v>107</v>
      </c>
      <c r="E4" s="77" t="s">
        <v>108</v>
      </c>
      <c r="F4" s="69" t="s">
        <v>109</v>
      </c>
      <c r="G4" s="402"/>
      <c r="H4" s="380"/>
      <c r="I4" s="77" t="s">
        <v>107</v>
      </c>
      <c r="J4" s="77" t="s">
        <v>108</v>
      </c>
      <c r="K4" s="69" t="s">
        <v>109</v>
      </c>
    </row>
    <row r="5" spans="1:11" x14ac:dyDescent="0.3">
      <c r="A5" s="280" t="s">
        <v>307</v>
      </c>
      <c r="B5" s="282">
        <v>71</v>
      </c>
      <c r="C5" s="283">
        <v>47</v>
      </c>
      <c r="D5" s="283">
        <v>565</v>
      </c>
      <c r="E5" s="283">
        <v>0</v>
      </c>
      <c r="F5" s="284">
        <v>0</v>
      </c>
      <c r="G5" s="282">
        <v>14</v>
      </c>
      <c r="H5" s="283">
        <v>8</v>
      </c>
      <c r="I5" s="283">
        <v>70</v>
      </c>
      <c r="J5" s="283">
        <v>0</v>
      </c>
      <c r="K5" s="284">
        <v>0</v>
      </c>
    </row>
    <row r="6" spans="1:11" x14ac:dyDescent="0.3">
      <c r="A6" s="134"/>
      <c r="B6" s="132"/>
      <c r="C6" s="44"/>
      <c r="D6" s="44"/>
      <c r="E6" s="44"/>
      <c r="F6" s="133"/>
      <c r="G6" s="132"/>
      <c r="H6" s="44"/>
      <c r="I6" s="44"/>
      <c r="J6" s="44"/>
      <c r="K6" s="133"/>
    </row>
    <row r="7" spans="1:11" x14ac:dyDescent="0.3">
      <c r="A7" s="134"/>
      <c r="B7" s="132"/>
      <c r="C7" s="44"/>
      <c r="D7" s="44"/>
      <c r="E7" s="44"/>
      <c r="F7" s="133"/>
      <c r="G7" s="132"/>
      <c r="H7" s="44"/>
      <c r="I7" s="44"/>
      <c r="J7" s="44"/>
      <c r="K7" s="133"/>
    </row>
    <row r="8" spans="1:11" x14ac:dyDescent="0.3">
      <c r="A8" s="135"/>
      <c r="B8" s="128"/>
      <c r="C8" s="2"/>
      <c r="D8" s="2"/>
      <c r="E8" s="2"/>
      <c r="F8" s="129"/>
      <c r="G8" s="128"/>
      <c r="H8" s="2"/>
      <c r="I8" s="2"/>
      <c r="J8" s="2"/>
      <c r="K8" s="129"/>
    </row>
    <row r="9" spans="1:11" x14ac:dyDescent="0.3">
      <c r="A9" s="135"/>
      <c r="B9" s="128"/>
      <c r="C9" s="2"/>
      <c r="D9" s="2"/>
      <c r="E9" s="2"/>
      <c r="F9" s="129"/>
      <c r="G9" s="128"/>
      <c r="H9" s="2"/>
      <c r="I9" s="2"/>
      <c r="J9" s="2"/>
      <c r="K9" s="129"/>
    </row>
    <row r="10" spans="1:11" ht="16.2" thickBot="1" x14ac:dyDescent="0.35">
      <c r="A10" s="136"/>
      <c r="B10" s="143"/>
      <c r="C10" s="137"/>
      <c r="D10" s="137"/>
      <c r="E10" s="137"/>
      <c r="F10" s="138"/>
      <c r="G10" s="158"/>
      <c r="H10" s="159"/>
      <c r="I10" s="159"/>
      <c r="J10" s="159"/>
      <c r="K10" s="160"/>
    </row>
    <row r="11" spans="1:11" ht="18" customHeight="1" thickBot="1" x14ac:dyDescent="0.35">
      <c r="A11" s="157" t="s">
        <v>32</v>
      </c>
      <c r="B11" s="144">
        <f>SUM(B5:B10)</f>
        <v>71</v>
      </c>
      <c r="C11" s="141">
        <f>SUM(C5:C10)</f>
        <v>47</v>
      </c>
      <c r="D11" s="141">
        <f>SUM(D5:D10)</f>
        <v>565</v>
      </c>
      <c r="E11" s="141">
        <f t="shared" ref="E11:K11" si="0">SUM(E5:E10)</f>
        <v>0</v>
      </c>
      <c r="F11" s="142">
        <f t="shared" si="0"/>
        <v>0</v>
      </c>
      <c r="G11" s="140">
        <f t="shared" ref="G11" si="1">SUM(G5:G10)</f>
        <v>14</v>
      </c>
      <c r="H11" s="141">
        <f t="shared" si="0"/>
        <v>8</v>
      </c>
      <c r="I11" s="141">
        <f t="shared" si="0"/>
        <v>70</v>
      </c>
      <c r="J11" s="141">
        <f t="shared" si="0"/>
        <v>0</v>
      </c>
      <c r="K11" s="142">
        <f t="shared" si="0"/>
        <v>0</v>
      </c>
    </row>
    <row r="13" spans="1:11" ht="16.2" thickBot="1" x14ac:dyDescent="0.35">
      <c r="A13" s="182" t="s">
        <v>240</v>
      </c>
    </row>
    <row r="14" spans="1:11" x14ac:dyDescent="0.3">
      <c r="A14" s="385" t="s">
        <v>102</v>
      </c>
      <c r="B14" s="399" t="s">
        <v>161</v>
      </c>
      <c r="C14" s="392" t="s">
        <v>161</v>
      </c>
      <c r="D14" s="394" t="s">
        <v>162</v>
      </c>
      <c r="E14" s="395"/>
      <c r="F14" s="396"/>
      <c r="G14" s="401" t="s">
        <v>163</v>
      </c>
      <c r="H14" s="397" t="s">
        <v>163</v>
      </c>
      <c r="I14" s="394" t="s">
        <v>164</v>
      </c>
      <c r="J14" s="395"/>
      <c r="K14" s="396"/>
    </row>
    <row r="15" spans="1:11" ht="31.8" thickBot="1" x14ac:dyDescent="0.35">
      <c r="A15" s="386"/>
      <c r="B15" s="400"/>
      <c r="C15" s="393"/>
      <c r="D15" s="77" t="s">
        <v>107</v>
      </c>
      <c r="E15" s="77" t="s">
        <v>108</v>
      </c>
      <c r="F15" s="69" t="s">
        <v>109</v>
      </c>
      <c r="G15" s="402"/>
      <c r="H15" s="398"/>
      <c r="I15" s="77" t="s">
        <v>107</v>
      </c>
      <c r="J15" s="77" t="s">
        <v>108</v>
      </c>
      <c r="K15" s="69" t="s">
        <v>109</v>
      </c>
    </row>
    <row r="16" spans="1:11" x14ac:dyDescent="0.3">
      <c r="A16" s="280" t="s">
        <v>307</v>
      </c>
      <c r="B16" s="282">
        <v>55</v>
      </c>
      <c r="C16" s="283">
        <v>29</v>
      </c>
      <c r="D16" s="283">
        <f>55*9</f>
        <v>495</v>
      </c>
      <c r="E16" s="283">
        <v>0</v>
      </c>
      <c r="F16" s="284">
        <v>0</v>
      </c>
      <c r="G16" s="282">
        <v>8</v>
      </c>
      <c r="H16" s="283">
        <v>5</v>
      </c>
      <c r="I16" s="283">
        <v>40</v>
      </c>
      <c r="J16" s="283">
        <v>0</v>
      </c>
      <c r="K16" s="284">
        <v>0</v>
      </c>
    </row>
    <row r="17" spans="1:11" x14ac:dyDescent="0.3">
      <c r="A17" s="162"/>
      <c r="B17" s="163"/>
      <c r="C17" s="79"/>
      <c r="D17" s="78"/>
      <c r="E17" s="78"/>
      <c r="F17" s="161"/>
      <c r="G17" s="163"/>
      <c r="H17" s="46"/>
      <c r="I17" s="78"/>
      <c r="J17" s="78"/>
      <c r="K17" s="161"/>
    </row>
    <row r="18" spans="1:11" x14ac:dyDescent="0.3">
      <c r="A18" s="134"/>
      <c r="B18" s="132"/>
      <c r="C18" s="45"/>
      <c r="D18" s="44"/>
      <c r="E18" s="44"/>
      <c r="F18" s="133"/>
      <c r="G18" s="132"/>
      <c r="H18" s="44"/>
      <c r="I18" s="44"/>
      <c r="J18" s="44"/>
      <c r="K18" s="133"/>
    </row>
    <row r="19" spans="1:11" x14ac:dyDescent="0.3">
      <c r="A19" s="135"/>
      <c r="B19" s="128"/>
      <c r="C19" s="2"/>
      <c r="D19" s="2"/>
      <c r="E19" s="2"/>
      <c r="F19" s="129"/>
      <c r="G19" s="128"/>
      <c r="H19" s="2"/>
      <c r="I19" s="2"/>
      <c r="J19" s="2"/>
      <c r="K19" s="129"/>
    </row>
    <row r="20" spans="1:11" x14ac:dyDescent="0.3">
      <c r="A20" s="135"/>
      <c r="B20" s="128"/>
      <c r="C20" s="2"/>
      <c r="D20" s="2"/>
      <c r="E20" s="2"/>
      <c r="F20" s="129"/>
      <c r="G20" s="128"/>
      <c r="H20" s="2"/>
      <c r="I20" s="2"/>
      <c r="J20" s="2"/>
      <c r="K20" s="129"/>
    </row>
    <row r="21" spans="1:11" ht="16.2" thickBot="1" x14ac:dyDescent="0.35">
      <c r="A21" s="136"/>
      <c r="B21" s="143"/>
      <c r="C21" s="137"/>
      <c r="D21" s="137"/>
      <c r="E21" s="137"/>
      <c r="F21" s="138"/>
      <c r="G21" s="143"/>
      <c r="H21" s="137"/>
      <c r="I21" s="137"/>
      <c r="J21" s="137"/>
      <c r="K21" s="138"/>
    </row>
    <row r="22" spans="1:11" ht="16.2" thickBot="1" x14ac:dyDescent="0.35">
      <c r="A22" s="157" t="s">
        <v>32</v>
      </c>
      <c r="B22" s="144">
        <f>SUM(B16:B21)</f>
        <v>55</v>
      </c>
      <c r="C22" s="141">
        <f>SUM(C16:C21)</f>
        <v>29</v>
      </c>
      <c r="D22" s="141">
        <f t="shared" ref="D22:K22" si="2">SUM(D16:D21)</f>
        <v>495</v>
      </c>
      <c r="E22" s="141">
        <f t="shared" si="2"/>
        <v>0</v>
      </c>
      <c r="F22" s="142">
        <f t="shared" si="2"/>
        <v>0</v>
      </c>
      <c r="G22" s="144">
        <f t="shared" ref="G22" si="3">SUM(G16:G21)</f>
        <v>8</v>
      </c>
      <c r="H22" s="141">
        <f t="shared" si="2"/>
        <v>5</v>
      </c>
      <c r="I22" s="141">
        <f t="shared" si="2"/>
        <v>40</v>
      </c>
      <c r="J22" s="141">
        <f t="shared" si="2"/>
        <v>0</v>
      </c>
      <c r="K22" s="142">
        <f t="shared" si="2"/>
        <v>0</v>
      </c>
    </row>
    <row r="23" spans="1:11" ht="16.2" thickBot="1" x14ac:dyDescent="0.35"/>
    <row r="24" spans="1:11" ht="18.75" customHeight="1" x14ac:dyDescent="0.3">
      <c r="A24" s="164" t="s">
        <v>165</v>
      </c>
      <c r="B24" s="155">
        <f t="shared" ref="B24" si="4">+B11-B22</f>
        <v>16</v>
      </c>
      <c r="C24" s="145">
        <f t="shared" ref="C24:K24" si="5">+C11-C22</f>
        <v>18</v>
      </c>
      <c r="D24" s="145">
        <f t="shared" si="5"/>
        <v>70</v>
      </c>
      <c r="E24" s="145">
        <f t="shared" si="5"/>
        <v>0</v>
      </c>
      <c r="F24" s="146">
        <f t="shared" si="5"/>
        <v>0</v>
      </c>
      <c r="G24" s="155">
        <f t="shared" ref="G24" si="6">+G11-G22</f>
        <v>6</v>
      </c>
      <c r="H24" s="145">
        <f t="shared" si="5"/>
        <v>3</v>
      </c>
      <c r="I24" s="145">
        <f t="shared" si="5"/>
        <v>30</v>
      </c>
      <c r="J24" s="145">
        <f t="shared" si="5"/>
        <v>0</v>
      </c>
      <c r="K24" s="146">
        <f t="shared" si="5"/>
        <v>0</v>
      </c>
    </row>
    <row r="25" spans="1:11" ht="20.25" customHeight="1" thickBot="1" x14ac:dyDescent="0.35">
      <c r="A25" s="165" t="s">
        <v>166</v>
      </c>
      <c r="B25" s="156">
        <f t="shared" ref="B25" si="7">+IFERROR(B24/B22,0)*100</f>
        <v>29.09090909090909</v>
      </c>
      <c r="C25" s="147">
        <f t="shared" ref="C25:K25" si="8">+IFERROR(C24/C22,0)*100</f>
        <v>62.068965517241381</v>
      </c>
      <c r="D25" s="147">
        <f t="shared" si="8"/>
        <v>14.14141414141414</v>
      </c>
      <c r="E25" s="147">
        <f t="shared" si="8"/>
        <v>0</v>
      </c>
      <c r="F25" s="148">
        <f t="shared" si="8"/>
        <v>0</v>
      </c>
      <c r="G25" s="156">
        <f t="shared" ref="G25" si="9">+IFERROR(G24/G22,0)*100</f>
        <v>75</v>
      </c>
      <c r="H25" s="147">
        <f t="shared" si="8"/>
        <v>60</v>
      </c>
      <c r="I25" s="147">
        <f t="shared" si="8"/>
        <v>75</v>
      </c>
      <c r="J25" s="147">
        <f t="shared" si="8"/>
        <v>0</v>
      </c>
      <c r="K25" s="148">
        <f t="shared" si="8"/>
        <v>0</v>
      </c>
    </row>
    <row r="26" spans="1:11" x14ac:dyDescent="0.3">
      <c r="J26" s="12"/>
      <c r="K26" s="12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85" zoomScaleNormal="100" zoomScaleSheetLayoutView="85" workbookViewId="0">
      <selection activeCell="J8" sqref="J8"/>
    </sheetView>
  </sheetViews>
  <sheetFormatPr defaultRowHeight="15.6" x14ac:dyDescent="0.3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 x14ac:dyDescent="0.3">
      <c r="A1" s="356" t="s">
        <v>272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ht="107.25" customHeight="1" x14ac:dyDescent="0.3">
      <c r="A2" s="13" t="s">
        <v>167</v>
      </c>
      <c r="B2" s="13" t="s">
        <v>168</v>
      </c>
      <c r="C2" s="13" t="s">
        <v>169</v>
      </c>
      <c r="D2" s="13" t="s">
        <v>170</v>
      </c>
      <c r="E2" s="13" t="s">
        <v>169</v>
      </c>
      <c r="F2" s="13" t="s">
        <v>171</v>
      </c>
      <c r="G2" s="13" t="s">
        <v>34</v>
      </c>
      <c r="H2" s="13" t="s">
        <v>172</v>
      </c>
      <c r="I2" s="13" t="s">
        <v>34</v>
      </c>
      <c r="J2" s="13" t="s">
        <v>173</v>
      </c>
      <c r="K2" s="13" t="s">
        <v>34</v>
      </c>
      <c r="L2" s="1"/>
    </row>
    <row r="3" spans="1:12" ht="21" customHeight="1" x14ac:dyDescent="0.3">
      <c r="A3" s="33" t="s">
        <v>174</v>
      </c>
      <c r="B3" s="2">
        <v>520</v>
      </c>
      <c r="C3" s="2">
        <v>240</v>
      </c>
      <c r="D3" s="2">
        <v>499</v>
      </c>
      <c r="E3" s="2">
        <v>232</v>
      </c>
      <c r="F3" s="2">
        <v>100</v>
      </c>
      <c r="G3" s="2">
        <v>39</v>
      </c>
      <c r="H3" s="2">
        <v>96</v>
      </c>
      <c r="I3" s="2">
        <v>36</v>
      </c>
      <c r="J3" s="2">
        <v>50</v>
      </c>
      <c r="K3" s="2">
        <v>32</v>
      </c>
    </row>
    <row r="4" spans="1:12" ht="24.75" customHeight="1" x14ac:dyDescent="0.3">
      <c r="A4" s="33" t="s">
        <v>175</v>
      </c>
      <c r="B4" s="2">
        <v>359</v>
      </c>
      <c r="C4" s="2">
        <v>207</v>
      </c>
      <c r="D4" s="2">
        <v>352</v>
      </c>
      <c r="E4" s="2">
        <v>202</v>
      </c>
      <c r="F4" s="2">
        <v>70</v>
      </c>
      <c r="G4" s="2">
        <v>29</v>
      </c>
      <c r="H4" s="2">
        <v>66</v>
      </c>
      <c r="I4" s="2">
        <v>26</v>
      </c>
      <c r="J4" s="2">
        <v>37</v>
      </c>
      <c r="K4" s="2">
        <v>17</v>
      </c>
    </row>
    <row r="5" spans="1:12" ht="19.5" customHeight="1" x14ac:dyDescent="0.3">
      <c r="A5" s="33" t="s">
        <v>176</v>
      </c>
      <c r="B5" s="2">
        <v>14</v>
      </c>
      <c r="C5" s="2">
        <v>8</v>
      </c>
      <c r="D5" s="2">
        <v>14</v>
      </c>
      <c r="E5" s="2">
        <v>8</v>
      </c>
      <c r="F5" s="2">
        <v>11</v>
      </c>
      <c r="G5" s="2">
        <v>3</v>
      </c>
      <c r="H5" s="2">
        <v>11</v>
      </c>
      <c r="I5" s="2">
        <v>3</v>
      </c>
      <c r="J5" s="2">
        <v>8</v>
      </c>
      <c r="K5" s="2">
        <v>1</v>
      </c>
    </row>
    <row r="6" spans="1:12" ht="21" customHeight="1" x14ac:dyDescent="0.3">
      <c r="A6" s="33" t="s">
        <v>177</v>
      </c>
      <c r="B6" s="2">
        <v>137</v>
      </c>
      <c r="C6" s="2">
        <v>73</v>
      </c>
      <c r="D6" s="2">
        <v>126</v>
      </c>
      <c r="E6" s="2">
        <v>66</v>
      </c>
      <c r="F6" s="2"/>
      <c r="G6" s="2"/>
      <c r="H6" s="2"/>
      <c r="I6" s="2"/>
      <c r="J6" s="2"/>
      <c r="K6" s="2"/>
    </row>
    <row r="7" spans="1:12" ht="18.75" customHeight="1" x14ac:dyDescent="0.3">
      <c r="A7" s="89" t="s">
        <v>32</v>
      </c>
      <c r="B7" s="37">
        <f>SUM(B3:B6)</f>
        <v>1030</v>
      </c>
      <c r="C7" s="37">
        <f t="shared" ref="C7:E7" si="0">SUM(C3:C6)</f>
        <v>528</v>
      </c>
      <c r="D7" s="37">
        <f t="shared" si="0"/>
        <v>991</v>
      </c>
      <c r="E7" s="37">
        <f t="shared" si="0"/>
        <v>508</v>
      </c>
      <c r="F7" s="37">
        <f>SUM(F3:F6)</f>
        <v>181</v>
      </c>
      <c r="G7" s="37">
        <v>71</v>
      </c>
      <c r="H7" s="37">
        <f>SUM(H3:H6)</f>
        <v>173</v>
      </c>
      <c r="I7" s="37">
        <v>64</v>
      </c>
      <c r="J7" s="37">
        <v>95</v>
      </c>
      <c r="K7" s="37">
        <f>SUM(K3:K6)</f>
        <v>50</v>
      </c>
    </row>
    <row r="8" spans="1:12" x14ac:dyDescent="0.3">
      <c r="H8" s="12"/>
      <c r="I8" s="12"/>
      <c r="J8" s="12"/>
      <c r="K8" s="12"/>
    </row>
    <row r="9" spans="1:12" x14ac:dyDescent="0.3">
      <c r="A9" s="12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55" zoomScaleNormal="55" zoomScaleSheetLayoutView="100" workbookViewId="0">
      <selection activeCell="P31" sqref="P31"/>
    </sheetView>
  </sheetViews>
  <sheetFormatPr defaultRowHeight="15.6" x14ac:dyDescent="0.3"/>
  <cols>
    <col min="1" max="1" width="9.5" customWidth="1"/>
    <col min="2" max="17" width="9.09765625" customWidth="1"/>
  </cols>
  <sheetData>
    <row r="1" spans="1:17" ht="32.25" customHeight="1" x14ac:dyDescent="0.3">
      <c r="A1" s="388" t="s">
        <v>293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4"/>
      <c r="M1" s="404"/>
      <c r="N1" s="404"/>
      <c r="O1" s="404"/>
      <c r="P1" s="404"/>
      <c r="Q1" s="404"/>
    </row>
    <row r="2" spans="1:17" s="263" customFormat="1" ht="17.25" customHeight="1" thickBot="1" x14ac:dyDescent="0.35">
      <c r="A2" s="261" t="s">
        <v>273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78" customHeight="1" thickBot="1" x14ac:dyDescent="0.35">
      <c r="A3" s="258" t="s">
        <v>178</v>
      </c>
      <c r="B3" s="50" t="s">
        <v>223</v>
      </c>
      <c r="C3" s="53" t="s">
        <v>224</v>
      </c>
      <c r="D3" s="83" t="s">
        <v>225</v>
      </c>
      <c r="E3" s="53" t="s">
        <v>226</v>
      </c>
      <c r="F3" s="53" t="s">
        <v>227</v>
      </c>
      <c r="G3" s="53" t="s">
        <v>228</v>
      </c>
      <c r="H3" s="53" t="s">
        <v>229</v>
      </c>
      <c r="I3" s="53" t="s">
        <v>230</v>
      </c>
      <c r="J3" s="83" t="s">
        <v>231</v>
      </c>
      <c r="K3" s="83" t="s">
        <v>232</v>
      </c>
      <c r="L3" s="83" t="s">
        <v>234</v>
      </c>
      <c r="M3" s="267" t="s">
        <v>233</v>
      </c>
      <c r="N3" s="275" t="s">
        <v>236</v>
      </c>
      <c r="O3" s="275" t="s">
        <v>237</v>
      </c>
      <c r="P3" s="275" t="s">
        <v>238</v>
      </c>
      <c r="Q3" s="268" t="s">
        <v>32</v>
      </c>
    </row>
    <row r="4" spans="1:17" x14ac:dyDescent="0.3">
      <c r="A4" s="289" t="s">
        <v>307</v>
      </c>
      <c r="B4" s="270">
        <v>14</v>
      </c>
      <c r="C4" s="34">
        <v>61</v>
      </c>
      <c r="D4" s="34">
        <v>42</v>
      </c>
      <c r="E4" s="34">
        <v>2</v>
      </c>
      <c r="F4" s="34">
        <v>0</v>
      </c>
      <c r="G4" s="34">
        <v>1</v>
      </c>
      <c r="H4" s="34">
        <v>10</v>
      </c>
      <c r="I4" s="34">
        <v>0</v>
      </c>
      <c r="J4" s="34">
        <v>0</v>
      </c>
      <c r="K4" s="34">
        <v>0</v>
      </c>
      <c r="L4" s="34">
        <v>0</v>
      </c>
      <c r="M4" s="271">
        <v>0</v>
      </c>
      <c r="N4" s="272">
        <v>0</v>
      </c>
      <c r="O4" s="272">
        <v>1</v>
      </c>
      <c r="P4" s="272">
        <v>0</v>
      </c>
      <c r="Q4" s="273">
        <f>SUM(B4:P4)</f>
        <v>131</v>
      </c>
    </row>
    <row r="5" spans="1:17" x14ac:dyDescent="0.3">
      <c r="A5" s="135"/>
      <c r="B5" s="128"/>
      <c r="C5" s="2"/>
      <c r="D5" s="2"/>
      <c r="E5" s="2"/>
      <c r="F5" s="2"/>
      <c r="G5" s="2"/>
      <c r="H5" s="2"/>
      <c r="I5" s="2"/>
      <c r="J5" s="2"/>
      <c r="K5" s="2"/>
      <c r="L5" s="2"/>
      <c r="M5" s="19"/>
      <c r="N5" s="260"/>
      <c r="O5" s="260"/>
      <c r="P5" s="260"/>
      <c r="Q5" s="269">
        <f t="shared" ref="Q5:Q9" si="0">SUM(B5:M5)</f>
        <v>0</v>
      </c>
    </row>
    <row r="6" spans="1:17" x14ac:dyDescent="0.3">
      <c r="A6" s="135"/>
      <c r="B6" s="128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260"/>
      <c r="O6" s="260"/>
      <c r="P6" s="260"/>
      <c r="Q6" s="269">
        <f t="shared" si="0"/>
        <v>0</v>
      </c>
    </row>
    <row r="7" spans="1:17" x14ac:dyDescent="0.3">
      <c r="A7" s="135"/>
      <c r="B7" s="128"/>
      <c r="C7" s="2"/>
      <c r="D7" s="2"/>
      <c r="E7" s="2"/>
      <c r="F7" s="2"/>
      <c r="G7" s="2"/>
      <c r="H7" s="2"/>
      <c r="I7" s="2"/>
      <c r="J7" s="2"/>
      <c r="K7" s="2"/>
      <c r="L7" s="2"/>
      <c r="M7" s="19"/>
      <c r="N7" s="260"/>
      <c r="O7" s="260"/>
      <c r="P7" s="260"/>
      <c r="Q7" s="269">
        <f t="shared" si="0"/>
        <v>0</v>
      </c>
    </row>
    <row r="8" spans="1:17" x14ac:dyDescent="0.3">
      <c r="A8" s="135"/>
      <c r="B8" s="128"/>
      <c r="C8" s="2"/>
      <c r="D8" s="2"/>
      <c r="E8" s="2"/>
      <c r="F8" s="2"/>
      <c r="G8" s="2"/>
      <c r="H8" s="2"/>
      <c r="I8" s="2"/>
      <c r="J8" s="2"/>
      <c r="K8" s="2"/>
      <c r="L8" s="2"/>
      <c r="M8" s="19"/>
      <c r="N8" s="260"/>
      <c r="O8" s="260"/>
      <c r="P8" s="260"/>
      <c r="Q8" s="269">
        <f t="shared" si="0"/>
        <v>0</v>
      </c>
    </row>
    <row r="9" spans="1:17" x14ac:dyDescent="0.3">
      <c r="A9" s="135"/>
      <c r="B9" s="128"/>
      <c r="C9" s="2"/>
      <c r="D9" s="2"/>
      <c r="E9" s="2"/>
      <c r="F9" s="2"/>
      <c r="G9" s="2"/>
      <c r="H9" s="2"/>
      <c r="I9" s="2"/>
      <c r="J9" s="2"/>
      <c r="K9" s="2"/>
      <c r="L9" s="2"/>
      <c r="M9" s="19"/>
      <c r="N9" s="260"/>
      <c r="O9" s="260"/>
      <c r="P9" s="260"/>
      <c r="Q9" s="269">
        <f t="shared" si="0"/>
        <v>0</v>
      </c>
    </row>
    <row r="10" spans="1:17" ht="16.2" thickBot="1" x14ac:dyDescent="0.35">
      <c r="A10" s="256" t="s">
        <v>32</v>
      </c>
      <c r="B10" s="274">
        <f t="shared" ref="B10:Q10" si="1">SUM(B4:B9)</f>
        <v>14</v>
      </c>
      <c r="C10" s="130">
        <f t="shared" si="1"/>
        <v>61</v>
      </c>
      <c r="D10" s="130">
        <f t="shared" si="1"/>
        <v>42</v>
      </c>
      <c r="E10" s="130">
        <f t="shared" si="1"/>
        <v>2</v>
      </c>
      <c r="F10" s="130">
        <f t="shared" si="1"/>
        <v>0</v>
      </c>
      <c r="G10" s="130">
        <f t="shared" si="1"/>
        <v>1</v>
      </c>
      <c r="H10" s="130">
        <f t="shared" si="1"/>
        <v>10</v>
      </c>
      <c r="I10" s="130">
        <f t="shared" si="1"/>
        <v>0</v>
      </c>
      <c r="J10" s="130">
        <f t="shared" si="1"/>
        <v>0</v>
      </c>
      <c r="K10" s="130">
        <f t="shared" si="1"/>
        <v>0</v>
      </c>
      <c r="L10" s="130">
        <f t="shared" si="1"/>
        <v>0</v>
      </c>
      <c r="M10" s="257">
        <f t="shared" si="1"/>
        <v>0</v>
      </c>
      <c r="N10" s="130">
        <f t="shared" si="1"/>
        <v>0</v>
      </c>
      <c r="O10" s="257">
        <f t="shared" si="1"/>
        <v>1</v>
      </c>
      <c r="P10" s="130">
        <f t="shared" si="1"/>
        <v>0</v>
      </c>
      <c r="Q10" s="131">
        <f t="shared" si="1"/>
        <v>131</v>
      </c>
    </row>
    <row r="11" spans="1:17" ht="21" customHeight="1" x14ac:dyDescent="0.3"/>
    <row r="12" spans="1:17" x14ac:dyDescent="0.3">
      <c r="J12" s="12"/>
      <c r="K12" s="12"/>
      <c r="L12" s="12"/>
      <c r="M12" s="12"/>
      <c r="N12" s="12"/>
      <c r="O12" s="12"/>
      <c r="P12" s="12"/>
      <c r="Q12" s="12"/>
    </row>
    <row r="13" spans="1:17" ht="16.2" thickBot="1" x14ac:dyDescent="0.35">
      <c r="A13" s="261" t="s">
        <v>241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7" ht="31.8" thickBot="1" x14ac:dyDescent="0.35">
      <c r="A14" s="258" t="s">
        <v>178</v>
      </c>
      <c r="B14" s="50" t="s">
        <v>223</v>
      </c>
      <c r="C14" s="53" t="s">
        <v>224</v>
      </c>
      <c r="D14" s="83" t="s">
        <v>225</v>
      </c>
      <c r="E14" s="53" t="s">
        <v>226</v>
      </c>
      <c r="F14" s="53" t="s">
        <v>227</v>
      </c>
      <c r="G14" s="53" t="s">
        <v>228</v>
      </c>
      <c r="H14" s="53" t="s">
        <v>229</v>
      </c>
      <c r="I14" s="53" t="s">
        <v>230</v>
      </c>
      <c r="J14" s="83" t="s">
        <v>231</v>
      </c>
      <c r="K14" s="83" t="s">
        <v>232</v>
      </c>
      <c r="L14" s="83" t="s">
        <v>234</v>
      </c>
      <c r="M14" s="267" t="s">
        <v>233</v>
      </c>
      <c r="N14" s="275" t="s">
        <v>236</v>
      </c>
      <c r="O14" s="275" t="s">
        <v>237</v>
      </c>
      <c r="P14" s="275" t="s">
        <v>238</v>
      </c>
      <c r="Q14" s="268" t="s">
        <v>32</v>
      </c>
    </row>
    <row r="15" spans="1:17" x14ac:dyDescent="0.3">
      <c r="A15" s="289" t="s">
        <v>307</v>
      </c>
      <c r="B15" s="270">
        <v>15</v>
      </c>
      <c r="C15" s="34">
        <v>88</v>
      </c>
      <c r="D15" s="34">
        <v>47</v>
      </c>
      <c r="E15" s="34">
        <v>1</v>
      </c>
      <c r="F15" s="34">
        <v>2</v>
      </c>
      <c r="G15" s="34">
        <v>1</v>
      </c>
      <c r="H15" s="34">
        <v>6</v>
      </c>
      <c r="I15" s="34">
        <v>0</v>
      </c>
      <c r="J15" s="34">
        <v>0</v>
      </c>
      <c r="K15" s="34">
        <v>0</v>
      </c>
      <c r="L15" s="34">
        <v>0</v>
      </c>
      <c r="M15" s="271">
        <v>0</v>
      </c>
      <c r="N15" s="272">
        <v>3</v>
      </c>
      <c r="O15" s="272">
        <v>5</v>
      </c>
      <c r="P15" s="272">
        <v>1</v>
      </c>
      <c r="Q15" s="273">
        <f>SUM(B15:P15)</f>
        <v>169</v>
      </c>
    </row>
    <row r="16" spans="1:17" x14ac:dyDescent="0.3">
      <c r="A16" s="135"/>
      <c r="B16" s="128"/>
      <c r="C16" s="2"/>
      <c r="D16" s="2"/>
      <c r="E16" s="2"/>
      <c r="F16" s="2"/>
      <c r="G16" s="2"/>
      <c r="H16" s="2"/>
      <c r="I16" s="2"/>
      <c r="J16" s="2"/>
      <c r="K16" s="2"/>
      <c r="L16" s="2"/>
      <c r="M16" s="19"/>
      <c r="N16" s="260"/>
      <c r="O16" s="260"/>
      <c r="P16" s="260"/>
      <c r="Q16" s="269">
        <f t="shared" ref="Q16:Q20" si="2">SUM(B16:M16)</f>
        <v>0</v>
      </c>
    </row>
    <row r="17" spans="1:17" x14ac:dyDescent="0.3">
      <c r="A17" s="135"/>
      <c r="B17" s="128"/>
      <c r="C17" s="2"/>
      <c r="D17" s="2"/>
      <c r="E17" s="2"/>
      <c r="F17" s="2"/>
      <c r="G17" s="2"/>
      <c r="H17" s="2"/>
      <c r="I17" s="2"/>
      <c r="J17" s="2"/>
      <c r="K17" s="2"/>
      <c r="L17" s="2"/>
      <c r="M17" s="19"/>
      <c r="N17" s="260"/>
      <c r="O17" s="260"/>
      <c r="P17" s="260"/>
      <c r="Q17" s="269">
        <f t="shared" si="2"/>
        <v>0</v>
      </c>
    </row>
    <row r="18" spans="1:17" x14ac:dyDescent="0.3">
      <c r="A18" s="135"/>
      <c r="B18" s="128"/>
      <c r="C18" s="2"/>
      <c r="D18" s="2"/>
      <c r="E18" s="2"/>
      <c r="F18" s="2"/>
      <c r="G18" s="2"/>
      <c r="H18" s="2"/>
      <c r="I18" s="2"/>
      <c r="J18" s="2"/>
      <c r="K18" s="2"/>
      <c r="L18" s="2"/>
      <c r="M18" s="19"/>
      <c r="N18" s="260"/>
      <c r="O18" s="260"/>
      <c r="P18" s="260"/>
      <c r="Q18" s="269">
        <f t="shared" si="2"/>
        <v>0</v>
      </c>
    </row>
    <row r="19" spans="1:17" x14ac:dyDescent="0.3">
      <c r="A19" s="135"/>
      <c r="B19" s="128"/>
      <c r="C19" s="2"/>
      <c r="D19" s="2"/>
      <c r="E19" s="2"/>
      <c r="F19" s="2"/>
      <c r="G19" s="2"/>
      <c r="H19" s="2"/>
      <c r="I19" s="2"/>
      <c r="J19" s="2"/>
      <c r="K19" s="2"/>
      <c r="L19" s="2"/>
      <c r="M19" s="19"/>
      <c r="N19" s="260"/>
      <c r="O19" s="260"/>
      <c r="P19" s="260"/>
      <c r="Q19" s="269">
        <f t="shared" si="2"/>
        <v>0</v>
      </c>
    </row>
    <row r="20" spans="1:17" x14ac:dyDescent="0.3">
      <c r="A20" s="135"/>
      <c r="B20" s="128"/>
      <c r="C20" s="2"/>
      <c r="D20" s="2"/>
      <c r="E20" s="2"/>
      <c r="F20" s="2"/>
      <c r="G20" s="2"/>
      <c r="H20" s="2"/>
      <c r="I20" s="2"/>
      <c r="J20" s="2"/>
      <c r="K20" s="2"/>
      <c r="L20" s="2"/>
      <c r="M20" s="19"/>
      <c r="N20" s="260"/>
      <c r="O20" s="260"/>
      <c r="P20" s="260"/>
      <c r="Q20" s="269">
        <f t="shared" si="2"/>
        <v>0</v>
      </c>
    </row>
    <row r="21" spans="1:17" ht="16.2" thickBot="1" x14ac:dyDescent="0.35">
      <c r="A21" s="256" t="s">
        <v>32</v>
      </c>
      <c r="B21" s="274">
        <f t="shared" ref="B21:Q21" si="3">SUM(B15:B20)</f>
        <v>15</v>
      </c>
      <c r="C21" s="130">
        <f t="shared" si="3"/>
        <v>88</v>
      </c>
      <c r="D21" s="130">
        <f t="shared" si="3"/>
        <v>47</v>
      </c>
      <c r="E21" s="130">
        <f t="shared" si="3"/>
        <v>1</v>
      </c>
      <c r="F21" s="130">
        <f t="shared" si="3"/>
        <v>2</v>
      </c>
      <c r="G21" s="130">
        <f t="shared" si="3"/>
        <v>1</v>
      </c>
      <c r="H21" s="130">
        <f t="shared" si="3"/>
        <v>6</v>
      </c>
      <c r="I21" s="130">
        <f t="shared" si="3"/>
        <v>0</v>
      </c>
      <c r="J21" s="130">
        <f t="shared" si="3"/>
        <v>0</v>
      </c>
      <c r="K21" s="130">
        <f t="shared" si="3"/>
        <v>0</v>
      </c>
      <c r="L21" s="130">
        <f t="shared" si="3"/>
        <v>0</v>
      </c>
      <c r="M21" s="257">
        <f t="shared" si="3"/>
        <v>0</v>
      </c>
      <c r="N21" s="130">
        <f t="shared" si="3"/>
        <v>3</v>
      </c>
      <c r="O21" s="257">
        <f t="shared" si="3"/>
        <v>5</v>
      </c>
      <c r="P21" s="130">
        <f t="shared" si="3"/>
        <v>1</v>
      </c>
      <c r="Q21" s="131">
        <f t="shared" si="3"/>
        <v>169</v>
      </c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100" workbookViewId="0">
      <pane xSplit="18840" topLeftCell="H1"/>
      <selection activeCell="I17" sqref="I17"/>
      <selection pane="topRight" activeCell="E4" sqref="E4"/>
    </sheetView>
  </sheetViews>
  <sheetFormatPr defaultRowHeight="15.6" x14ac:dyDescent="0.3"/>
  <cols>
    <col min="1" max="1" width="22.5" customWidth="1"/>
    <col min="2" max="5" width="13.3984375" customWidth="1"/>
  </cols>
  <sheetData>
    <row r="1" spans="1:10" ht="38.25" customHeight="1" x14ac:dyDescent="0.3">
      <c r="A1" s="405" t="s">
        <v>294</v>
      </c>
      <c r="B1" s="405"/>
      <c r="C1" s="405"/>
      <c r="D1" s="405"/>
      <c r="E1" s="15"/>
      <c r="F1" s="15"/>
      <c r="G1" s="15"/>
      <c r="H1" s="15"/>
    </row>
    <row r="2" spans="1:10" s="263" customFormat="1" ht="18" thickBot="1" x14ac:dyDescent="0.35">
      <c r="A2" s="261" t="s">
        <v>273</v>
      </c>
      <c r="B2" s="264"/>
      <c r="C2" s="264"/>
      <c r="D2" s="264"/>
      <c r="E2" s="264"/>
      <c r="F2" s="264"/>
      <c r="G2" s="264"/>
      <c r="H2" s="264"/>
    </row>
    <row r="3" spans="1:10" ht="16.2" thickBot="1" x14ac:dyDescent="0.35">
      <c r="A3" s="84" t="s">
        <v>179</v>
      </c>
      <c r="B3" s="61" t="s">
        <v>208</v>
      </c>
      <c r="C3" s="61" t="s">
        <v>180</v>
      </c>
      <c r="D3" s="81" t="s">
        <v>209</v>
      </c>
      <c r="E3" s="265" t="s">
        <v>235</v>
      </c>
      <c r="F3" s="9"/>
      <c r="G3" s="1"/>
      <c r="H3" s="1"/>
    </row>
    <row r="4" spans="1:10" x14ac:dyDescent="0.3">
      <c r="A4" s="47"/>
      <c r="B4" s="47"/>
      <c r="C4" s="47"/>
      <c r="D4" s="47"/>
      <c r="E4" s="259"/>
    </row>
    <row r="5" spans="1:10" x14ac:dyDescent="0.3">
      <c r="A5" s="2"/>
      <c r="B5" s="2"/>
      <c r="C5" s="2"/>
      <c r="D5" s="2"/>
      <c r="E5" s="260"/>
      <c r="J5" s="7"/>
    </row>
    <row r="6" spans="1:10" x14ac:dyDescent="0.3">
      <c r="A6" s="2"/>
      <c r="B6" s="2"/>
      <c r="C6" s="2"/>
      <c r="D6" s="2"/>
      <c r="E6" s="260"/>
      <c r="J6" s="7"/>
    </row>
    <row r="7" spans="1:10" x14ac:dyDescent="0.3">
      <c r="A7" s="2"/>
      <c r="B7" s="2"/>
      <c r="C7" s="2"/>
      <c r="D7" s="2"/>
      <c r="E7" s="260"/>
      <c r="J7" s="7"/>
    </row>
    <row r="8" spans="1:10" x14ac:dyDescent="0.3">
      <c r="A8" s="2"/>
      <c r="B8" s="2"/>
      <c r="C8" s="2"/>
      <c r="D8" s="2"/>
      <c r="E8" s="260"/>
      <c r="J8" s="7"/>
    </row>
    <row r="9" spans="1:10" x14ac:dyDescent="0.3">
      <c r="A9" s="2"/>
      <c r="B9" s="2"/>
      <c r="C9" s="2"/>
      <c r="D9" s="2"/>
      <c r="E9" s="260"/>
      <c r="J9" s="7"/>
    </row>
    <row r="10" spans="1:10" x14ac:dyDescent="0.3">
      <c r="A10" s="37" t="s">
        <v>32</v>
      </c>
      <c r="B10" s="37">
        <f>SUM(B4:B9)</f>
        <v>0</v>
      </c>
      <c r="C10" s="37">
        <f>SUM(C4:C9)</f>
        <v>0</v>
      </c>
      <c r="D10" s="37">
        <f>SUM(D4:D9)</f>
        <v>0</v>
      </c>
      <c r="E10" s="266">
        <f>SUM(E4:E9)</f>
        <v>0</v>
      </c>
      <c r="J10" s="7"/>
    </row>
    <row r="11" spans="1:10" x14ac:dyDescent="0.3">
      <c r="J11" s="7"/>
    </row>
    <row r="12" spans="1:10" x14ac:dyDescent="0.3">
      <c r="J12" s="7"/>
    </row>
    <row r="13" spans="1:10" ht="18" thickBot="1" x14ac:dyDescent="0.35">
      <c r="A13" s="261" t="s">
        <v>241</v>
      </c>
      <c r="B13" s="264"/>
      <c r="C13" s="264"/>
      <c r="D13" s="264"/>
      <c r="E13" s="264"/>
      <c r="J13" s="7"/>
    </row>
    <row r="14" spans="1:10" ht="16.2" thickBot="1" x14ac:dyDescent="0.35">
      <c r="A14" s="84" t="s">
        <v>179</v>
      </c>
      <c r="B14" s="61" t="s">
        <v>208</v>
      </c>
      <c r="C14" s="61" t="s">
        <v>180</v>
      </c>
      <c r="D14" s="81" t="s">
        <v>209</v>
      </c>
      <c r="E14" s="265" t="s">
        <v>235</v>
      </c>
      <c r="J14" s="7"/>
    </row>
    <row r="15" spans="1:10" x14ac:dyDescent="0.3">
      <c r="A15" s="47"/>
      <c r="B15" s="47"/>
      <c r="C15" s="47"/>
      <c r="D15" s="47"/>
      <c r="E15" s="259"/>
      <c r="J15" s="7"/>
    </row>
    <row r="16" spans="1:10" x14ac:dyDescent="0.3">
      <c r="A16" s="2"/>
      <c r="B16" s="2"/>
      <c r="C16" s="2"/>
      <c r="D16" s="2"/>
      <c r="E16" s="260"/>
      <c r="J16" s="7"/>
    </row>
    <row r="17" spans="1:10" x14ac:dyDescent="0.3">
      <c r="A17" s="2"/>
      <c r="B17" s="2"/>
      <c r="C17" s="2"/>
      <c r="D17" s="2"/>
      <c r="E17" s="260"/>
      <c r="J17" s="7"/>
    </row>
    <row r="18" spans="1:10" x14ac:dyDescent="0.3">
      <c r="A18" s="2"/>
      <c r="B18" s="2"/>
      <c r="C18" s="2"/>
      <c r="D18" s="2"/>
      <c r="E18" s="260"/>
      <c r="J18" s="7"/>
    </row>
    <row r="19" spans="1:10" x14ac:dyDescent="0.3">
      <c r="A19" s="2"/>
      <c r="B19" s="2"/>
      <c r="C19" s="2"/>
      <c r="D19" s="2"/>
      <c r="E19" s="260"/>
      <c r="J19" s="7"/>
    </row>
    <row r="20" spans="1:10" x14ac:dyDescent="0.3">
      <c r="A20" s="2"/>
      <c r="B20" s="2"/>
      <c r="C20" s="2"/>
      <c r="D20" s="2"/>
      <c r="E20" s="260"/>
      <c r="J20" s="7"/>
    </row>
    <row r="21" spans="1:10" x14ac:dyDescent="0.3">
      <c r="A21" s="37" t="s">
        <v>32</v>
      </c>
      <c r="B21" s="37">
        <f>SUM(B15:B20)</f>
        <v>0</v>
      </c>
      <c r="C21" s="37">
        <f>SUM(C15:C20)</f>
        <v>0</v>
      </c>
      <c r="D21" s="37">
        <f>SUM(D15:D20)</f>
        <v>0</v>
      </c>
      <c r="E21" s="266">
        <f>SUM(E15:E20)</f>
        <v>0</v>
      </c>
      <c r="J21" s="7"/>
    </row>
    <row r="22" spans="1:10" x14ac:dyDescent="0.3">
      <c r="J22" s="7"/>
    </row>
    <row r="23" spans="1:10" x14ac:dyDescent="0.3">
      <c r="J23" s="7"/>
    </row>
    <row r="24" spans="1:10" x14ac:dyDescent="0.3">
      <c r="J24" s="7"/>
    </row>
    <row r="25" spans="1:10" x14ac:dyDescent="0.3">
      <c r="J25" s="7"/>
    </row>
    <row r="26" spans="1:10" x14ac:dyDescent="0.3">
      <c r="J26" s="7"/>
    </row>
    <row r="27" spans="1:10" x14ac:dyDescent="0.3">
      <c r="J27" s="8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16" workbookViewId="0">
      <selection activeCell="A25" sqref="A25"/>
    </sheetView>
  </sheetViews>
  <sheetFormatPr defaultRowHeight="15.6" x14ac:dyDescent="0.3"/>
  <cols>
    <col min="1" max="1" width="12.09765625" style="106" customWidth="1"/>
    <col min="2" max="2" width="26.59765625" style="106" customWidth="1"/>
    <col min="3" max="5" width="8" style="106" customWidth="1"/>
    <col min="6" max="6" width="11.5" style="106" customWidth="1"/>
    <col min="7" max="8" width="8" style="106" customWidth="1"/>
    <col min="9" max="9" width="7.69921875" style="106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 x14ac:dyDescent="0.3">
      <c r="A1" s="123" t="s">
        <v>1</v>
      </c>
      <c r="B1" s="124"/>
      <c r="C1" s="124"/>
      <c r="D1" s="124"/>
      <c r="E1" s="124"/>
      <c r="F1" s="124"/>
    </row>
    <row r="2" spans="1:20" ht="20.100000000000001" customHeight="1" x14ac:dyDescent="0.3">
      <c r="A2" s="122" t="s">
        <v>2</v>
      </c>
      <c r="B2" s="320" t="s">
        <v>243</v>
      </c>
      <c r="C2" s="320"/>
      <c r="D2" s="320"/>
      <c r="E2" s="320"/>
      <c r="F2" s="320"/>
      <c r="G2" s="108"/>
      <c r="H2" s="108"/>
      <c r="I2" s="107"/>
      <c r="J2" s="109"/>
      <c r="K2" s="109"/>
    </row>
    <row r="3" spans="1:20" ht="20.100000000000001" customHeight="1" x14ac:dyDescent="0.3">
      <c r="A3" s="122" t="s">
        <v>3</v>
      </c>
      <c r="B3" s="319" t="s">
        <v>4</v>
      </c>
      <c r="C3" s="319"/>
      <c r="D3" s="319"/>
      <c r="E3" s="319"/>
      <c r="F3" s="319"/>
      <c r="G3" s="107"/>
      <c r="H3" s="107"/>
      <c r="I3" s="107"/>
      <c r="J3" s="109"/>
      <c r="K3" s="109"/>
    </row>
    <row r="4" spans="1:20" ht="21" customHeight="1" x14ac:dyDescent="0.3">
      <c r="A4" s="122" t="s">
        <v>5</v>
      </c>
      <c r="B4" s="321" t="s">
        <v>282</v>
      </c>
      <c r="C4" s="321"/>
      <c r="D4" s="321"/>
      <c r="E4" s="321"/>
      <c r="F4" s="321"/>
    </row>
    <row r="5" spans="1:20" ht="34.5" customHeight="1" x14ac:dyDescent="0.3">
      <c r="A5" s="122" t="s">
        <v>6</v>
      </c>
      <c r="B5" s="309" t="s">
        <v>244</v>
      </c>
      <c r="C5" s="309"/>
      <c r="D5" s="309"/>
      <c r="E5" s="309"/>
      <c r="F5" s="309"/>
      <c r="G5" s="107"/>
      <c r="H5" s="107"/>
      <c r="I5" s="107"/>
      <c r="J5" s="109"/>
      <c r="K5" s="109"/>
    </row>
    <row r="6" spans="1:20" ht="24.75" customHeight="1" x14ac:dyDescent="0.3">
      <c r="A6" s="122" t="s">
        <v>7</v>
      </c>
      <c r="B6" s="319" t="s">
        <v>245</v>
      </c>
      <c r="C6" s="319"/>
      <c r="D6" s="319"/>
      <c r="E6" s="319"/>
      <c r="F6" s="319"/>
      <c r="G6" s="107"/>
      <c r="H6" s="107"/>
      <c r="I6" s="107"/>
      <c r="J6" s="109"/>
      <c r="K6" s="109"/>
    </row>
    <row r="7" spans="1:20" ht="20.100000000000001" customHeight="1" x14ac:dyDescent="0.3">
      <c r="A7" s="122" t="s">
        <v>8</v>
      </c>
      <c r="B7" s="319" t="s">
        <v>246</v>
      </c>
      <c r="C7" s="319"/>
      <c r="D7" s="319"/>
      <c r="E7" s="319"/>
      <c r="F7" s="319"/>
      <c r="G7" s="107"/>
      <c r="H7" s="107"/>
      <c r="I7" s="107"/>
      <c r="J7" s="109"/>
      <c r="K7" s="109"/>
    </row>
    <row r="8" spans="1:20" ht="20.100000000000001" customHeight="1" x14ac:dyDescent="0.3">
      <c r="A8" s="122" t="s">
        <v>9</v>
      </c>
      <c r="B8" s="319" t="s">
        <v>283</v>
      </c>
      <c r="C8" s="319"/>
      <c r="D8" s="319"/>
      <c r="E8" s="319"/>
      <c r="F8" s="319"/>
      <c r="G8" s="107"/>
      <c r="H8" s="107"/>
      <c r="I8" s="107"/>
      <c r="J8" s="109"/>
      <c r="K8" s="109"/>
    </row>
    <row r="9" spans="1:20" ht="37.5" customHeight="1" x14ac:dyDescent="0.3">
      <c r="A9" s="122" t="s">
        <v>10</v>
      </c>
      <c r="B9" s="309" t="s">
        <v>247</v>
      </c>
      <c r="C9" s="309"/>
      <c r="D9" s="309"/>
      <c r="E9" s="309"/>
      <c r="F9" s="309"/>
      <c r="G9" s="107"/>
      <c r="H9" s="107"/>
      <c r="I9" s="107"/>
      <c r="J9" s="109"/>
      <c r="K9" s="109"/>
    </row>
    <row r="10" spans="1:20" ht="37.5" customHeight="1" x14ac:dyDescent="0.3">
      <c r="A10" s="122" t="s">
        <v>11</v>
      </c>
      <c r="B10" s="309" t="s">
        <v>295</v>
      </c>
      <c r="C10" s="309"/>
      <c r="D10" s="309"/>
      <c r="E10" s="309"/>
      <c r="F10" s="309"/>
      <c r="G10" s="107"/>
      <c r="H10" s="107"/>
      <c r="I10" s="107"/>
      <c r="J10" s="109"/>
      <c r="K10" s="109"/>
    </row>
    <row r="11" spans="1:20" ht="20.100000000000001" customHeight="1" x14ac:dyDescent="0.3">
      <c r="A11" s="122" t="s">
        <v>12</v>
      </c>
      <c r="B11" s="319" t="s">
        <v>248</v>
      </c>
      <c r="C11" s="319"/>
      <c r="D11" s="319"/>
      <c r="E11" s="319"/>
      <c r="F11" s="319"/>
      <c r="G11" s="110"/>
      <c r="H11" s="110"/>
      <c r="I11" s="110"/>
      <c r="J11" s="110"/>
      <c r="K11" s="110"/>
    </row>
    <row r="12" spans="1:20" ht="20.100000000000001" customHeight="1" x14ac:dyDescent="0.3">
      <c r="A12" s="122" t="s">
        <v>13</v>
      </c>
      <c r="B12" s="309" t="s">
        <v>249</v>
      </c>
      <c r="C12" s="309"/>
      <c r="D12" s="309"/>
      <c r="E12" s="309"/>
      <c r="F12" s="309"/>
      <c r="G12" s="110"/>
      <c r="H12" s="110"/>
      <c r="I12" s="110"/>
      <c r="J12" s="110"/>
      <c r="K12" s="110"/>
    </row>
    <row r="13" spans="1:20" ht="18.75" customHeight="1" x14ac:dyDescent="0.3">
      <c r="A13" s="122" t="s">
        <v>14</v>
      </c>
      <c r="B13" s="309" t="s">
        <v>250</v>
      </c>
      <c r="C13" s="309"/>
      <c r="D13" s="309"/>
      <c r="E13" s="309"/>
      <c r="F13" s="309"/>
      <c r="G13" s="110"/>
      <c r="H13" s="110"/>
      <c r="I13" s="110"/>
      <c r="J13" s="109"/>
      <c r="K13" s="109"/>
    </row>
    <row r="14" spans="1:20" ht="23.25" customHeight="1" x14ac:dyDescent="0.3">
      <c r="A14" s="122" t="s">
        <v>15</v>
      </c>
      <c r="B14" s="317" t="s">
        <v>16</v>
      </c>
      <c r="C14" s="317"/>
      <c r="D14" s="317"/>
      <c r="E14" s="317"/>
      <c r="F14" s="317"/>
      <c r="G14" s="111"/>
      <c r="H14" s="111"/>
      <c r="I14" s="111"/>
      <c r="J14" s="111"/>
      <c r="K14" s="111"/>
    </row>
    <row r="15" spans="1:20" ht="32.25" customHeight="1" x14ac:dyDescent="0.3">
      <c r="A15" s="122" t="s">
        <v>17</v>
      </c>
      <c r="B15" s="318" t="s">
        <v>296</v>
      </c>
      <c r="C15" s="318"/>
      <c r="D15" s="318"/>
      <c r="E15" s="318"/>
      <c r="F15" s="318"/>
      <c r="G15" s="107"/>
      <c r="H15" s="107"/>
      <c r="I15" s="107"/>
      <c r="J15" s="107"/>
      <c r="K15" s="107"/>
    </row>
    <row r="16" spans="1:20" ht="33.75" customHeight="1" x14ac:dyDescent="0.3">
      <c r="A16" s="122" t="s">
        <v>18</v>
      </c>
      <c r="B16" s="310" t="s">
        <v>251</v>
      </c>
      <c r="C16" s="310"/>
      <c r="D16" s="310"/>
      <c r="E16" s="310"/>
      <c r="F16" s="310"/>
      <c r="G16" s="112"/>
      <c r="H16" s="112"/>
      <c r="I16" s="112"/>
      <c r="J16" s="112"/>
      <c r="K16" s="113"/>
      <c r="L16" s="113"/>
      <c r="M16" s="113"/>
      <c r="N16" s="113"/>
      <c r="O16" s="113"/>
      <c r="P16" s="113"/>
      <c r="Q16" s="113"/>
      <c r="R16" s="113"/>
      <c r="S16" s="113"/>
      <c r="T16" s="113"/>
    </row>
    <row r="17" spans="1:11" ht="22.5" customHeight="1" x14ac:dyDescent="0.3">
      <c r="A17" s="122" t="s">
        <v>19</v>
      </c>
      <c r="B17" s="310" t="s">
        <v>284</v>
      </c>
      <c r="C17" s="310"/>
      <c r="D17" s="310"/>
      <c r="E17" s="310"/>
      <c r="F17" s="310"/>
      <c r="G17" s="112"/>
      <c r="H17" s="112"/>
      <c r="I17" s="112"/>
      <c r="J17" s="112"/>
      <c r="K17" s="112"/>
    </row>
    <row r="18" spans="1:11" ht="20.100000000000001" customHeight="1" x14ac:dyDescent="0.3">
      <c r="A18" s="122" t="s">
        <v>20</v>
      </c>
      <c r="B18" s="310" t="s">
        <v>285</v>
      </c>
      <c r="C18" s="310"/>
      <c r="D18" s="310"/>
      <c r="E18" s="310"/>
      <c r="F18" s="310"/>
      <c r="G18" s="112"/>
      <c r="H18" s="112"/>
      <c r="I18" s="112"/>
      <c r="J18" s="114"/>
      <c r="K18" s="114"/>
    </row>
    <row r="19" spans="1:11" ht="24.75" customHeight="1" x14ac:dyDescent="0.3">
      <c r="A19" s="122" t="s">
        <v>21</v>
      </c>
      <c r="B19" s="311" t="s">
        <v>252</v>
      </c>
      <c r="C19" s="311"/>
      <c r="D19" s="311"/>
      <c r="E19" s="311"/>
      <c r="F19" s="311"/>
      <c r="G19" s="119"/>
      <c r="H19" s="119"/>
      <c r="I19" s="119"/>
      <c r="J19" s="115"/>
      <c r="K19" s="115"/>
    </row>
    <row r="20" spans="1:11" ht="42" customHeight="1" x14ac:dyDescent="0.3">
      <c r="A20" s="122" t="s">
        <v>22</v>
      </c>
      <c r="B20" s="312" t="s">
        <v>253</v>
      </c>
      <c r="C20" s="312"/>
      <c r="D20" s="312"/>
      <c r="E20" s="312"/>
      <c r="F20" s="312"/>
      <c r="G20" s="120"/>
      <c r="H20" s="120"/>
      <c r="I20" s="120"/>
      <c r="J20" s="116"/>
      <c r="K20" s="116"/>
    </row>
    <row r="21" spans="1:11" ht="34.5" customHeight="1" x14ac:dyDescent="0.3">
      <c r="A21" s="122" t="s">
        <v>23</v>
      </c>
      <c r="B21" s="311" t="s">
        <v>254</v>
      </c>
      <c r="C21" s="311"/>
      <c r="D21" s="311"/>
      <c r="E21" s="311"/>
      <c r="F21" s="311"/>
      <c r="G21" s="119"/>
      <c r="H21" s="119"/>
      <c r="I21" s="119"/>
      <c r="J21" s="115"/>
      <c r="K21" s="115"/>
    </row>
    <row r="22" spans="1:11" ht="35.25" customHeight="1" x14ac:dyDescent="0.3">
      <c r="A22" s="122" t="s">
        <v>24</v>
      </c>
      <c r="B22" s="311" t="s">
        <v>255</v>
      </c>
      <c r="C22" s="311"/>
      <c r="D22" s="311"/>
      <c r="E22" s="311"/>
      <c r="F22" s="311"/>
      <c r="G22" s="119"/>
      <c r="H22" s="119"/>
      <c r="I22" s="119"/>
      <c r="J22" s="115"/>
      <c r="K22" s="115"/>
    </row>
    <row r="23" spans="1:11" ht="20.100000000000001" customHeight="1" x14ac:dyDescent="0.3">
      <c r="A23" s="122" t="s">
        <v>25</v>
      </c>
      <c r="B23" s="315" t="s">
        <v>256</v>
      </c>
      <c r="C23" s="315"/>
      <c r="D23" s="315"/>
      <c r="E23" s="315"/>
      <c r="F23" s="315"/>
      <c r="G23" s="121"/>
      <c r="H23" s="121"/>
      <c r="I23" s="121"/>
      <c r="J23" s="117"/>
      <c r="K23" s="117"/>
    </row>
    <row r="24" spans="1:11" ht="20.100000000000001" customHeight="1" x14ac:dyDescent="0.3">
      <c r="A24" s="122" t="s">
        <v>26</v>
      </c>
      <c r="B24" s="316" t="s">
        <v>257</v>
      </c>
      <c r="C24" s="316"/>
      <c r="D24" s="316"/>
      <c r="E24" s="316"/>
      <c r="F24" s="316"/>
      <c r="G24" s="107"/>
      <c r="H24" s="107"/>
      <c r="I24" s="107"/>
      <c r="J24" s="109"/>
      <c r="K24" s="109"/>
    </row>
    <row r="25" spans="1:11" ht="20.100000000000001" customHeight="1" x14ac:dyDescent="0.3">
      <c r="A25" s="122" t="s">
        <v>27</v>
      </c>
      <c r="B25" s="314" t="s">
        <v>258</v>
      </c>
      <c r="C25" s="314"/>
      <c r="D25" s="314"/>
      <c r="E25" s="314"/>
      <c r="F25" s="314"/>
      <c r="G25" s="107"/>
      <c r="H25" s="107"/>
      <c r="I25" s="107"/>
      <c r="J25" s="109"/>
      <c r="K25" s="109"/>
    </row>
    <row r="26" spans="1:11" ht="47.25" customHeight="1" x14ac:dyDescent="0.3">
      <c r="A26" s="108" t="s">
        <v>211</v>
      </c>
      <c r="B26" s="313" t="s">
        <v>259</v>
      </c>
      <c r="C26" s="313"/>
      <c r="D26" s="313"/>
      <c r="E26" s="313"/>
      <c r="F26" s="313"/>
      <c r="G26" s="249"/>
    </row>
    <row r="27" spans="1:11" x14ac:dyDescent="0.3">
      <c r="A27" s="108"/>
      <c r="B27" s="308"/>
      <c r="C27" s="308"/>
      <c r="D27" s="308"/>
      <c r="E27" s="308"/>
      <c r="F27" s="308"/>
    </row>
  </sheetData>
  <mergeCells count="26"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activeCell="E10" sqref="E10"/>
    </sheetView>
  </sheetViews>
  <sheetFormatPr defaultRowHeight="15.6" x14ac:dyDescent="0.3"/>
  <cols>
    <col min="1" max="1" width="20.69921875" customWidth="1"/>
    <col min="2" max="2" width="21.8984375" customWidth="1"/>
    <col min="3" max="3" width="11.8984375" customWidth="1"/>
    <col min="4" max="4" width="12.19921875" customWidth="1"/>
    <col min="5" max="5" width="15" customWidth="1"/>
  </cols>
  <sheetData>
    <row r="1" spans="1:6" ht="41.25" customHeight="1" x14ac:dyDescent="0.3">
      <c r="A1" s="377" t="s">
        <v>274</v>
      </c>
      <c r="B1" s="377"/>
      <c r="C1" s="377"/>
      <c r="D1" s="377"/>
      <c r="E1" s="377"/>
      <c r="F1" s="377"/>
    </row>
    <row r="2" spans="1:6" ht="16.2" thickBot="1" x14ac:dyDescent="0.35">
      <c r="A2" s="14" t="s">
        <v>181</v>
      </c>
    </row>
    <row r="3" spans="1:6" ht="31.8" thickBot="1" x14ac:dyDescent="0.35">
      <c r="A3" s="50" t="s">
        <v>102</v>
      </c>
      <c r="B3" s="53" t="s">
        <v>65</v>
      </c>
      <c r="C3" s="53" t="s">
        <v>182</v>
      </c>
      <c r="D3" s="53" t="s">
        <v>183</v>
      </c>
      <c r="E3" s="53" t="s">
        <v>184</v>
      </c>
      <c r="F3" s="54" t="s">
        <v>185</v>
      </c>
    </row>
    <row r="4" spans="1:6" x14ac:dyDescent="0.3">
      <c r="A4" s="47" t="s">
        <v>307</v>
      </c>
      <c r="B4" s="47" t="s">
        <v>301</v>
      </c>
      <c r="C4" s="47" t="s">
        <v>316</v>
      </c>
      <c r="D4" s="47" t="s">
        <v>326</v>
      </c>
      <c r="E4" s="47" t="s">
        <v>325</v>
      </c>
      <c r="F4" s="47" t="s">
        <v>317</v>
      </c>
    </row>
    <row r="5" spans="1:6" ht="46.8" x14ac:dyDescent="0.3">
      <c r="A5" s="2" t="s">
        <v>307</v>
      </c>
      <c r="B5" s="2" t="s">
        <v>302</v>
      </c>
      <c r="C5" s="44" t="s">
        <v>318</v>
      </c>
      <c r="D5" s="2" t="s">
        <v>319</v>
      </c>
      <c r="E5" s="47" t="s">
        <v>325</v>
      </c>
      <c r="F5" s="47" t="s">
        <v>317</v>
      </c>
    </row>
    <row r="6" spans="1:6" ht="78" x14ac:dyDescent="0.3">
      <c r="A6" s="2" t="s">
        <v>307</v>
      </c>
      <c r="B6" s="2" t="s">
        <v>302</v>
      </c>
      <c r="C6" s="44" t="s">
        <v>320</v>
      </c>
      <c r="D6" s="2" t="s">
        <v>326</v>
      </c>
      <c r="E6" s="47" t="s">
        <v>325</v>
      </c>
      <c r="F6" s="47" t="s">
        <v>317</v>
      </c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1" spans="1:6" ht="16.2" thickBot="1" x14ac:dyDescent="0.35">
      <c r="A11" s="14" t="s">
        <v>186</v>
      </c>
    </row>
    <row r="12" spans="1:6" ht="31.8" thickBot="1" x14ac:dyDescent="0.35">
      <c r="A12" s="50" t="s">
        <v>102</v>
      </c>
      <c r="B12" s="53" t="s">
        <v>65</v>
      </c>
      <c r="C12" s="53" t="s">
        <v>182</v>
      </c>
      <c r="D12" s="53" t="s">
        <v>183</v>
      </c>
      <c r="E12" s="53" t="s">
        <v>184</v>
      </c>
      <c r="F12" s="54" t="s">
        <v>185</v>
      </c>
    </row>
    <row r="13" spans="1:6" x14ac:dyDescent="0.3">
      <c r="A13" s="47" t="s">
        <v>307</v>
      </c>
      <c r="B13" s="47" t="s">
        <v>301</v>
      </c>
      <c r="C13" s="47" t="s">
        <v>316</v>
      </c>
      <c r="D13" s="47" t="s">
        <v>326</v>
      </c>
      <c r="E13" s="47" t="s">
        <v>325</v>
      </c>
      <c r="F13" s="47" t="s">
        <v>321</v>
      </c>
    </row>
    <row r="14" spans="1:6" ht="46.8" x14ac:dyDescent="0.3">
      <c r="A14" s="2" t="s">
        <v>307</v>
      </c>
      <c r="B14" s="2" t="s">
        <v>302</v>
      </c>
      <c r="C14" s="44" t="s">
        <v>322</v>
      </c>
      <c r="D14" s="2" t="s">
        <v>326</v>
      </c>
      <c r="E14" s="2" t="s">
        <v>325</v>
      </c>
      <c r="F14" s="2" t="s">
        <v>321</v>
      </c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20" spans="1:6" ht="16.2" thickBot="1" x14ac:dyDescent="0.35">
      <c r="A20" s="14" t="s">
        <v>187</v>
      </c>
    </row>
    <row r="21" spans="1:6" ht="31.8" thickBot="1" x14ac:dyDescent="0.35">
      <c r="A21" s="50" t="s">
        <v>102</v>
      </c>
      <c r="B21" s="53" t="s">
        <v>65</v>
      </c>
      <c r="C21" s="53" t="s">
        <v>182</v>
      </c>
      <c r="D21" s="53" t="s">
        <v>183</v>
      </c>
      <c r="E21" s="53" t="s">
        <v>184</v>
      </c>
      <c r="F21" s="54" t="s">
        <v>185</v>
      </c>
    </row>
    <row r="22" spans="1:6" x14ac:dyDescent="0.3">
      <c r="A22" s="47"/>
      <c r="B22" s="47"/>
      <c r="C22" s="47"/>
      <c r="D22" s="47"/>
      <c r="E22" s="47"/>
      <c r="F22" s="47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  <row r="29" spans="1:6" ht="16.2" thickBot="1" x14ac:dyDescent="0.35">
      <c r="A29" s="14" t="s">
        <v>188</v>
      </c>
    </row>
    <row r="30" spans="1:6" ht="31.8" thickBot="1" x14ac:dyDescent="0.35">
      <c r="A30" s="50" t="s">
        <v>102</v>
      </c>
      <c r="B30" s="53" t="s">
        <v>65</v>
      </c>
      <c r="C30" s="53" t="s">
        <v>182</v>
      </c>
      <c r="D30" s="53" t="s">
        <v>183</v>
      </c>
      <c r="E30" s="53" t="s">
        <v>184</v>
      </c>
      <c r="F30" s="54" t="s">
        <v>185</v>
      </c>
    </row>
    <row r="31" spans="1:6" x14ac:dyDescent="0.3">
      <c r="A31" s="47" t="s">
        <v>307</v>
      </c>
      <c r="B31" s="47" t="s">
        <v>301</v>
      </c>
      <c r="C31" s="47" t="s">
        <v>316</v>
      </c>
      <c r="D31" s="47" t="s">
        <v>319</v>
      </c>
      <c r="E31" s="47" t="s">
        <v>325</v>
      </c>
      <c r="F31" s="47" t="s">
        <v>323</v>
      </c>
    </row>
    <row r="32" spans="1:6" ht="62.4" x14ac:dyDescent="0.3">
      <c r="A32" s="2" t="s">
        <v>307</v>
      </c>
      <c r="B32" s="2" t="s">
        <v>302</v>
      </c>
      <c r="C32" s="44" t="s">
        <v>324</v>
      </c>
      <c r="D32" s="2" t="s">
        <v>326</v>
      </c>
      <c r="E32" s="2" t="s">
        <v>325</v>
      </c>
      <c r="F32" s="2" t="s">
        <v>323</v>
      </c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80" zoomScaleNormal="130" zoomScaleSheetLayoutView="80" workbookViewId="0">
      <selection activeCell="L6" sqref="L6"/>
    </sheetView>
  </sheetViews>
  <sheetFormatPr defaultRowHeight="15.6" x14ac:dyDescent="0.3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 x14ac:dyDescent="0.35">
      <c r="A1" s="351" t="s">
        <v>275</v>
      </c>
      <c r="B1" s="351"/>
      <c r="C1" s="351"/>
      <c r="D1" s="351"/>
      <c r="E1" s="351"/>
      <c r="F1" s="351"/>
      <c r="G1" s="351"/>
      <c r="H1" s="351"/>
      <c r="I1" s="29"/>
    </row>
    <row r="2" spans="1:9" ht="109.2" x14ac:dyDescent="0.3">
      <c r="A2" s="50" t="s">
        <v>102</v>
      </c>
      <c r="B2" s="53" t="s">
        <v>53</v>
      </c>
      <c r="C2" s="53" t="s">
        <v>65</v>
      </c>
      <c r="D2" s="53" t="s">
        <v>182</v>
      </c>
      <c r="E2" s="53" t="s">
        <v>183</v>
      </c>
      <c r="F2" s="53" t="s">
        <v>184</v>
      </c>
      <c r="G2" s="53" t="s">
        <v>185</v>
      </c>
      <c r="H2" s="54" t="s">
        <v>189</v>
      </c>
      <c r="I2" s="16"/>
    </row>
    <row r="3" spans="1:9" x14ac:dyDescent="0.3">
      <c r="A3" s="43"/>
      <c r="B3" s="43"/>
      <c r="C3" s="43"/>
      <c r="D3" s="43"/>
      <c r="E3" s="43"/>
      <c r="F3" s="43"/>
      <c r="G3" s="43"/>
      <c r="H3" s="43"/>
      <c r="I3" s="16"/>
    </row>
    <row r="4" spans="1:9" x14ac:dyDescent="0.3">
      <c r="A4" s="13"/>
      <c r="B4" s="13"/>
      <c r="C4" s="13"/>
      <c r="D4" s="13"/>
      <c r="E4" s="13"/>
      <c r="F4" s="13"/>
      <c r="G4" s="13"/>
      <c r="H4" s="13"/>
      <c r="I4" s="16"/>
    </row>
    <row r="5" spans="1:9" x14ac:dyDescent="0.3">
      <c r="A5" s="13"/>
      <c r="B5" s="13"/>
      <c r="C5" s="13"/>
      <c r="D5" s="13"/>
      <c r="E5" s="13"/>
      <c r="F5" s="13"/>
      <c r="G5" s="13"/>
      <c r="H5" s="13"/>
      <c r="I5" s="16"/>
    </row>
    <row r="6" spans="1:9" x14ac:dyDescent="0.3">
      <c r="A6" s="13"/>
      <c r="B6" s="13"/>
      <c r="C6" s="13"/>
      <c r="D6" s="13"/>
      <c r="E6" s="13"/>
      <c r="F6" s="13"/>
      <c r="G6" s="13"/>
      <c r="H6" s="13"/>
      <c r="I6" s="16"/>
    </row>
    <row r="7" spans="1:9" x14ac:dyDescent="0.3">
      <c r="A7" s="13"/>
      <c r="B7" s="13"/>
      <c r="C7" s="13"/>
      <c r="D7" s="13"/>
      <c r="E7" s="13"/>
      <c r="F7" s="13"/>
      <c r="G7" s="13"/>
      <c r="H7" s="13"/>
      <c r="I7" s="16"/>
    </row>
    <row r="8" spans="1:9" x14ac:dyDescent="0.3">
      <c r="A8" s="2"/>
      <c r="B8" s="2"/>
      <c r="C8" s="2"/>
      <c r="D8" s="11"/>
      <c r="E8" s="11"/>
      <c r="F8" s="11"/>
      <c r="G8" s="2"/>
      <c r="H8" s="2"/>
    </row>
    <row r="9" spans="1:9" x14ac:dyDescent="0.3">
      <c r="H9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85" zoomScaleNormal="100" zoomScaleSheetLayoutView="85" workbookViewId="0">
      <selection activeCell="B17" sqref="B17"/>
    </sheetView>
  </sheetViews>
  <sheetFormatPr defaultRowHeight="15.6" x14ac:dyDescent="0.3"/>
  <cols>
    <col min="1" max="1" width="31.5" customWidth="1"/>
    <col min="2" max="2" width="48.09765625" customWidth="1"/>
  </cols>
  <sheetData>
    <row r="1" spans="1:2" ht="50.25" customHeight="1" thickBot="1" x14ac:dyDescent="0.35">
      <c r="A1" s="377" t="s">
        <v>276</v>
      </c>
      <c r="B1" s="377"/>
    </row>
    <row r="2" spans="1:2" s="1" customFormat="1" ht="16.2" thickBot="1" x14ac:dyDescent="0.35">
      <c r="A2" s="84" t="s">
        <v>102</v>
      </c>
      <c r="B2" s="63" t="s">
        <v>190</v>
      </c>
    </row>
    <row r="3" spans="1:2" x14ac:dyDescent="0.3">
      <c r="A3" s="17" t="s">
        <v>307</v>
      </c>
      <c r="B3" s="17" t="s">
        <v>327</v>
      </c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"/>
      <c r="B8" s="2"/>
    </row>
    <row r="9" spans="1:2" x14ac:dyDescent="0.3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Normal="100" zoomScaleSheetLayoutView="100" workbookViewId="0">
      <selection activeCell="A3" sqref="A3"/>
    </sheetView>
  </sheetViews>
  <sheetFormatPr defaultRowHeight="15.6" x14ac:dyDescent="0.3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 x14ac:dyDescent="0.3">
      <c r="A1" s="377" t="s">
        <v>277</v>
      </c>
      <c r="B1" s="377"/>
      <c r="C1" s="377"/>
    </row>
    <row r="2" spans="1:3" ht="31.2" x14ac:dyDescent="0.3">
      <c r="A2" s="86" t="s">
        <v>102</v>
      </c>
      <c r="B2" s="63" t="s">
        <v>190</v>
      </c>
      <c r="C2" s="64" t="s">
        <v>191</v>
      </c>
    </row>
    <row r="3" spans="1:3" x14ac:dyDescent="0.3">
      <c r="A3" s="47"/>
      <c r="B3" s="47"/>
      <c r="C3" s="47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C8" s="1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topLeftCell="A10" zoomScale="70" zoomScaleNormal="100" zoomScaleSheetLayoutView="70" workbookViewId="0">
      <selection activeCell="C7" sqref="C7"/>
    </sheetView>
  </sheetViews>
  <sheetFormatPr defaultRowHeight="15.6" x14ac:dyDescent="0.3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10.5" customWidth="1"/>
  </cols>
  <sheetData>
    <row r="1" spans="1:12" ht="20.399999999999999" x14ac:dyDescent="0.35">
      <c r="A1" s="351" t="s">
        <v>278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138" customHeight="1" thickBot="1" x14ac:dyDescent="0.35">
      <c r="A2" s="102" t="s">
        <v>192</v>
      </c>
      <c r="B2" s="103" t="s">
        <v>102</v>
      </c>
      <c r="C2" s="103" t="s">
        <v>193</v>
      </c>
      <c r="D2" s="103" t="s">
        <v>194</v>
      </c>
      <c r="E2" s="103" t="s">
        <v>195</v>
      </c>
      <c r="F2" s="103" t="s">
        <v>196</v>
      </c>
      <c r="G2" s="103" t="s">
        <v>197</v>
      </c>
      <c r="H2" s="103" t="s">
        <v>198</v>
      </c>
      <c r="I2" s="103" t="s">
        <v>199</v>
      </c>
      <c r="J2" s="103" t="s">
        <v>200</v>
      </c>
      <c r="K2" s="103" t="s">
        <v>201</v>
      </c>
      <c r="L2" s="104" t="s">
        <v>202</v>
      </c>
    </row>
    <row r="3" spans="1:12" ht="171.6" x14ac:dyDescent="0.3">
      <c r="A3" s="17" t="s">
        <v>303</v>
      </c>
      <c r="B3" s="17" t="s">
        <v>307</v>
      </c>
      <c r="C3" s="296" t="s">
        <v>335</v>
      </c>
      <c r="D3" s="47" t="s">
        <v>336</v>
      </c>
      <c r="E3" s="47" t="s">
        <v>319</v>
      </c>
      <c r="F3" s="68" t="s">
        <v>337</v>
      </c>
      <c r="G3" s="277" t="s">
        <v>371</v>
      </c>
      <c r="H3" s="277" t="s">
        <v>338</v>
      </c>
      <c r="I3" s="17" t="s">
        <v>387</v>
      </c>
      <c r="J3" s="47">
        <v>0</v>
      </c>
      <c r="K3" s="47">
        <v>0</v>
      </c>
      <c r="L3" s="278" t="s">
        <v>339</v>
      </c>
    </row>
    <row r="4" spans="1:12" ht="109.2" x14ac:dyDescent="0.3">
      <c r="A4" s="11" t="s">
        <v>304</v>
      </c>
      <c r="B4" s="11" t="s">
        <v>307</v>
      </c>
      <c r="C4" s="297" t="s">
        <v>335</v>
      </c>
      <c r="D4" s="2" t="s">
        <v>336</v>
      </c>
      <c r="E4" s="2" t="s">
        <v>319</v>
      </c>
      <c r="F4" s="44" t="s">
        <v>340</v>
      </c>
      <c r="G4" s="30" t="s">
        <v>341</v>
      </c>
      <c r="H4" s="278" t="s">
        <v>342</v>
      </c>
      <c r="I4" s="11" t="s">
        <v>387</v>
      </c>
      <c r="J4" s="2">
        <v>0</v>
      </c>
      <c r="K4" s="2">
        <v>0</v>
      </c>
      <c r="L4" s="278" t="s">
        <v>339</v>
      </c>
    </row>
    <row r="5" spans="1:12" ht="156" x14ac:dyDescent="0.3">
      <c r="A5" s="11" t="s">
        <v>331</v>
      </c>
      <c r="B5" s="11" t="s">
        <v>307</v>
      </c>
      <c r="C5" s="297" t="s">
        <v>335</v>
      </c>
      <c r="D5" s="2" t="s">
        <v>336</v>
      </c>
      <c r="E5" s="304" t="s">
        <v>319</v>
      </c>
      <c r="F5" s="278" t="s">
        <v>388</v>
      </c>
      <c r="G5" s="44" t="s">
        <v>343</v>
      </c>
      <c r="H5" s="278" t="s">
        <v>344</v>
      </c>
      <c r="I5" s="11" t="s">
        <v>387</v>
      </c>
      <c r="J5" s="2">
        <v>0</v>
      </c>
      <c r="K5" s="2">
        <v>0</v>
      </c>
      <c r="L5" s="278" t="s">
        <v>339</v>
      </c>
    </row>
    <row r="6" spans="1:12" ht="124.8" x14ac:dyDescent="0.3">
      <c r="A6" s="11" t="s">
        <v>332</v>
      </c>
      <c r="B6" s="11" t="s">
        <v>307</v>
      </c>
      <c r="C6" s="44" t="s">
        <v>345</v>
      </c>
      <c r="D6" s="2" t="s">
        <v>336</v>
      </c>
      <c r="E6" s="2" t="s">
        <v>346</v>
      </c>
      <c r="F6" s="44" t="s">
        <v>347</v>
      </c>
      <c r="G6" s="44" t="s">
        <v>348</v>
      </c>
      <c r="H6" s="44" t="s">
        <v>349</v>
      </c>
      <c r="I6" s="2" t="s">
        <v>350</v>
      </c>
      <c r="J6" s="2">
        <v>2040</v>
      </c>
      <c r="K6" s="2">
        <v>0</v>
      </c>
      <c r="L6" s="2">
        <v>0</v>
      </c>
    </row>
    <row r="7" spans="1:12" ht="78" x14ac:dyDescent="0.3">
      <c r="A7" s="291" t="s">
        <v>333</v>
      </c>
      <c r="B7" s="291" t="s">
        <v>307</v>
      </c>
      <c r="C7" s="298" t="s">
        <v>351</v>
      </c>
      <c r="D7" s="290" t="s">
        <v>336</v>
      </c>
      <c r="E7" s="291" t="s">
        <v>319</v>
      </c>
      <c r="F7" s="292" t="s">
        <v>352</v>
      </c>
      <c r="G7" s="293" t="s">
        <v>353</v>
      </c>
      <c r="H7" s="294" t="s">
        <v>354</v>
      </c>
      <c r="I7" s="291" t="s">
        <v>355</v>
      </c>
      <c r="J7" s="2">
        <v>0</v>
      </c>
      <c r="K7" s="11">
        <v>0</v>
      </c>
      <c r="L7" s="278" t="s">
        <v>339</v>
      </c>
    </row>
    <row r="8" spans="1:12" ht="78" x14ac:dyDescent="0.3">
      <c r="A8" s="11" t="s">
        <v>334</v>
      </c>
      <c r="B8" s="11" t="s">
        <v>307</v>
      </c>
      <c r="C8" s="297" t="s">
        <v>351</v>
      </c>
      <c r="D8" s="2" t="s">
        <v>336</v>
      </c>
      <c r="E8" s="2" t="s">
        <v>319</v>
      </c>
      <c r="F8" s="30" t="s">
        <v>356</v>
      </c>
      <c r="G8" s="278" t="s">
        <v>343</v>
      </c>
      <c r="H8" s="44" t="s">
        <v>357</v>
      </c>
      <c r="I8" s="2" t="s">
        <v>358</v>
      </c>
      <c r="J8" s="2">
        <v>0</v>
      </c>
      <c r="K8" s="2">
        <v>0</v>
      </c>
      <c r="L8" s="278" t="s">
        <v>339</v>
      </c>
    </row>
    <row r="9" spans="1:12" ht="62.4" x14ac:dyDescent="0.3">
      <c r="A9" s="11" t="s">
        <v>368</v>
      </c>
      <c r="B9" s="11" t="s">
        <v>307</v>
      </c>
      <c r="C9" s="299" t="s">
        <v>351</v>
      </c>
      <c r="D9" s="11" t="s">
        <v>336</v>
      </c>
      <c r="E9" s="11" t="s">
        <v>319</v>
      </c>
      <c r="F9" s="279" t="s">
        <v>359</v>
      </c>
      <c r="G9" s="278" t="s">
        <v>360</v>
      </c>
      <c r="H9" s="278" t="s">
        <v>361</v>
      </c>
      <c r="I9" s="11" t="s">
        <v>358</v>
      </c>
      <c r="J9" s="2">
        <v>0</v>
      </c>
      <c r="K9" s="2">
        <v>0</v>
      </c>
      <c r="L9" s="278" t="s">
        <v>339</v>
      </c>
    </row>
    <row r="10" spans="1:12" ht="109.8" thickBot="1" x14ac:dyDescent="0.35">
      <c r="A10" s="11" t="s">
        <v>369</v>
      </c>
      <c r="B10" s="11" t="s">
        <v>307</v>
      </c>
      <c r="C10" s="300" t="s">
        <v>362</v>
      </c>
      <c r="D10" s="11" t="s">
        <v>336</v>
      </c>
      <c r="E10" s="11" t="s">
        <v>319</v>
      </c>
      <c r="F10" s="11" t="s">
        <v>363</v>
      </c>
      <c r="G10" s="295" t="s">
        <v>372</v>
      </c>
      <c r="H10" s="27" t="s">
        <v>364</v>
      </c>
      <c r="I10" s="11" t="s">
        <v>365</v>
      </c>
      <c r="J10" s="2">
        <v>0</v>
      </c>
      <c r="K10" s="2">
        <v>0</v>
      </c>
      <c r="L10" s="2">
        <v>0</v>
      </c>
    </row>
    <row r="11" spans="1:12" ht="312.60000000000002" thickBot="1" x14ac:dyDescent="0.35">
      <c r="A11" s="11" t="s">
        <v>370</v>
      </c>
      <c r="B11" s="11" t="s">
        <v>307</v>
      </c>
      <c r="C11" s="300" t="s">
        <v>362</v>
      </c>
      <c r="D11" s="11" t="s">
        <v>336</v>
      </c>
      <c r="E11" s="11" t="s">
        <v>319</v>
      </c>
      <c r="F11" s="11" t="s">
        <v>366</v>
      </c>
      <c r="G11" s="295" t="s">
        <v>372</v>
      </c>
      <c r="H11" s="27" t="s">
        <v>367</v>
      </c>
      <c r="I11" s="11" t="s">
        <v>365</v>
      </c>
      <c r="J11" s="2">
        <v>0</v>
      </c>
      <c r="K11" s="2">
        <v>0</v>
      </c>
      <c r="L11" s="2">
        <v>0</v>
      </c>
    </row>
    <row r="12" spans="1:1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80" zoomScaleNormal="100" zoomScaleSheetLayoutView="80" workbookViewId="0">
      <selection activeCell="C3" sqref="C3"/>
    </sheetView>
  </sheetViews>
  <sheetFormatPr defaultRowHeight="15.6" x14ac:dyDescent="0.3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 x14ac:dyDescent="0.35">
      <c r="A1" s="406" t="s">
        <v>279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29"/>
    </row>
    <row r="2" spans="1:13" s="105" customFormat="1" ht="119.4" thickBot="1" x14ac:dyDescent="0.3">
      <c r="A2" s="102" t="s">
        <v>192</v>
      </c>
      <c r="B2" s="103" t="s">
        <v>102</v>
      </c>
      <c r="C2" s="103" t="s">
        <v>193</v>
      </c>
      <c r="D2" s="103" t="s">
        <v>194</v>
      </c>
      <c r="E2" s="103" t="s">
        <v>195</v>
      </c>
      <c r="F2" s="103" t="s">
        <v>196</v>
      </c>
      <c r="G2" s="103" t="s">
        <v>197</v>
      </c>
      <c r="H2" s="103" t="s">
        <v>198</v>
      </c>
      <c r="I2" s="103" t="s">
        <v>199</v>
      </c>
      <c r="J2" s="103" t="s">
        <v>200</v>
      </c>
      <c r="K2" s="103" t="s">
        <v>201</v>
      </c>
      <c r="L2" s="104" t="s">
        <v>202</v>
      </c>
    </row>
    <row r="3" spans="1:13" ht="124.8" x14ac:dyDescent="0.3">
      <c r="A3" s="17" t="s">
        <v>303</v>
      </c>
      <c r="B3" s="17" t="s">
        <v>307</v>
      </c>
      <c r="C3" s="184" t="s">
        <v>373</v>
      </c>
      <c r="D3" s="17" t="s">
        <v>336</v>
      </c>
      <c r="E3" s="277" t="s">
        <v>346</v>
      </c>
      <c r="F3" s="277" t="s">
        <v>374</v>
      </c>
      <c r="G3" s="184" t="s">
        <v>389</v>
      </c>
      <c r="H3" s="277" t="s">
        <v>376</v>
      </c>
      <c r="I3" s="17" t="s">
        <v>375</v>
      </c>
      <c r="J3" s="301">
        <v>0</v>
      </c>
      <c r="K3" s="17">
        <v>0</v>
      </c>
      <c r="L3" s="17">
        <v>0</v>
      </c>
      <c r="M3" s="12"/>
    </row>
    <row r="4" spans="1:13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G15" sqref="G15"/>
    </sheetView>
  </sheetViews>
  <sheetFormatPr defaultRowHeight="15.6" x14ac:dyDescent="0.3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 x14ac:dyDescent="0.4">
      <c r="A1" s="331" t="s">
        <v>280</v>
      </c>
      <c r="B1" s="331"/>
      <c r="C1" s="331"/>
      <c r="D1" s="331"/>
      <c r="E1" s="331"/>
    </row>
    <row r="2" spans="1:5" s="1" customFormat="1" ht="16.2" thickBot="1" x14ac:dyDescent="0.35">
      <c r="A2" s="84" t="s">
        <v>203</v>
      </c>
      <c r="B2" s="88" t="s">
        <v>204</v>
      </c>
      <c r="C2" s="88" t="s">
        <v>205</v>
      </c>
      <c r="D2" s="88" t="s">
        <v>206</v>
      </c>
      <c r="E2" s="85" t="s">
        <v>207</v>
      </c>
    </row>
    <row r="3" spans="1:5" s="1" customFormat="1" x14ac:dyDescent="0.3">
      <c r="A3" s="87"/>
      <c r="B3" s="87"/>
      <c r="C3" s="87"/>
      <c r="D3" s="87"/>
      <c r="E3" s="87"/>
    </row>
    <row r="4" spans="1:5" s="1" customFormat="1" x14ac:dyDescent="0.3">
      <c r="A4" s="87"/>
      <c r="B4" s="87"/>
      <c r="C4" s="87"/>
      <c r="D4" s="87"/>
      <c r="E4" s="87"/>
    </row>
    <row r="5" spans="1:5" s="1" customFormat="1" x14ac:dyDescent="0.3">
      <c r="A5" s="87"/>
      <c r="B5" s="87"/>
      <c r="C5" s="87"/>
      <c r="D5" s="87"/>
      <c r="E5" s="87"/>
    </row>
    <row r="6" spans="1:5" s="1" customFormat="1" x14ac:dyDescent="0.3">
      <c r="A6" s="33"/>
      <c r="B6" s="33"/>
      <c r="C6" s="33"/>
      <c r="D6" s="33"/>
      <c r="E6" s="33"/>
    </row>
    <row r="7" spans="1:5" s="1" customFormat="1" x14ac:dyDescent="0.3">
      <c r="A7" s="33"/>
      <c r="B7" s="33"/>
      <c r="C7" s="33"/>
      <c r="D7" s="33"/>
      <c r="E7" s="33"/>
    </row>
    <row r="8" spans="1:5" s="1" customFormat="1" x14ac:dyDescent="0.3">
      <c r="A8" s="33"/>
      <c r="B8" s="33"/>
      <c r="C8" s="33"/>
      <c r="D8" s="33"/>
      <c r="E8" s="33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D11" s="12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view="pageBreakPreview" topLeftCell="B1" zoomScale="85" zoomScaleNormal="80" zoomScaleSheetLayoutView="85" workbookViewId="0">
      <selection activeCell="J14" sqref="J14:N14"/>
    </sheetView>
  </sheetViews>
  <sheetFormatPr defaultRowHeight="15.6" x14ac:dyDescent="0.3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 x14ac:dyDescent="0.35">
      <c r="A1" s="411" t="s">
        <v>281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3"/>
    </row>
    <row r="2" spans="1:17" ht="104.25" customHeight="1" thickBot="1" x14ac:dyDescent="0.35">
      <c r="A2" s="414" t="s">
        <v>212</v>
      </c>
      <c r="B2" s="414"/>
      <c r="C2" s="414"/>
      <c r="D2" s="414" t="s">
        <v>213</v>
      </c>
      <c r="E2" s="414"/>
      <c r="F2" s="414" t="s">
        <v>214</v>
      </c>
      <c r="G2" s="414"/>
      <c r="H2" s="414" t="s">
        <v>217</v>
      </c>
      <c r="I2" s="414"/>
      <c r="J2" s="409" t="s">
        <v>218</v>
      </c>
      <c r="K2" s="410"/>
      <c r="L2" s="410"/>
      <c r="M2" s="410"/>
      <c r="N2" s="410"/>
      <c r="O2" s="410"/>
      <c r="P2" s="410"/>
      <c r="Q2" s="410"/>
    </row>
    <row r="3" spans="1:17" ht="78" x14ac:dyDescent="0.3">
      <c r="A3" s="43" t="s">
        <v>182</v>
      </c>
      <c r="B3" s="251" t="s">
        <v>56</v>
      </c>
      <c r="C3" s="43" t="s">
        <v>215</v>
      </c>
      <c r="D3" s="43" t="s">
        <v>216</v>
      </c>
      <c r="E3" s="43" t="s">
        <v>215</v>
      </c>
      <c r="F3" s="43" t="s">
        <v>114</v>
      </c>
      <c r="G3" s="43" t="s">
        <v>215</v>
      </c>
      <c r="H3" s="43" t="s">
        <v>114</v>
      </c>
      <c r="I3" s="43" t="s">
        <v>215</v>
      </c>
      <c r="J3" s="13" t="s">
        <v>114</v>
      </c>
      <c r="K3" s="253" t="s">
        <v>221</v>
      </c>
      <c r="L3" s="378"/>
      <c r="M3" s="254" t="s">
        <v>219</v>
      </c>
      <c r="N3" s="253" t="s">
        <v>221</v>
      </c>
      <c r="O3" s="378"/>
      <c r="P3" s="255" t="s">
        <v>220</v>
      </c>
      <c r="Q3" s="13" t="s">
        <v>221</v>
      </c>
    </row>
    <row r="4" spans="1:17" x14ac:dyDescent="0.3">
      <c r="A4" s="13"/>
      <c r="B4" s="13"/>
      <c r="C4" s="13"/>
      <c r="D4" s="13"/>
      <c r="E4" s="13"/>
      <c r="F4" s="13"/>
      <c r="G4" s="13"/>
      <c r="H4" s="250"/>
      <c r="I4" s="250"/>
      <c r="J4" s="250"/>
      <c r="K4" s="252"/>
      <c r="L4" s="407"/>
      <c r="M4" s="3"/>
      <c r="N4" s="19"/>
      <c r="O4" s="407"/>
      <c r="P4" s="3"/>
      <c r="Q4" s="2"/>
    </row>
    <row r="5" spans="1:17" x14ac:dyDescent="0.3">
      <c r="A5" s="13"/>
      <c r="B5" s="13"/>
      <c r="C5" s="13"/>
      <c r="D5" s="13"/>
      <c r="E5" s="13"/>
      <c r="F5" s="13"/>
      <c r="G5" s="13"/>
      <c r="H5" s="250"/>
      <c r="I5" s="250"/>
      <c r="J5" s="250"/>
      <c r="K5" s="252"/>
      <c r="L5" s="407"/>
      <c r="M5" s="3"/>
      <c r="N5" s="19"/>
      <c r="O5" s="407"/>
      <c r="P5" s="3"/>
      <c r="Q5" s="2"/>
    </row>
    <row r="6" spans="1:17" x14ac:dyDescent="0.3">
      <c r="A6" s="13"/>
      <c r="B6" s="13"/>
      <c r="C6" s="13"/>
      <c r="D6" s="13"/>
      <c r="E6" s="13"/>
      <c r="F6" s="13"/>
      <c r="G6" s="13"/>
      <c r="H6" s="250"/>
      <c r="I6" s="250"/>
      <c r="J6" s="250"/>
      <c r="K6" s="252"/>
      <c r="L6" s="407"/>
      <c r="M6" s="3"/>
      <c r="N6" s="19"/>
      <c r="O6" s="407"/>
      <c r="P6" s="3"/>
      <c r="Q6" s="2"/>
    </row>
    <row r="7" spans="1:17" x14ac:dyDescent="0.3">
      <c r="A7" s="13"/>
      <c r="B7" s="13"/>
      <c r="C7" s="13"/>
      <c r="D7" s="13"/>
      <c r="E7" s="13"/>
      <c r="F7" s="13"/>
      <c r="G7" s="13"/>
      <c r="H7" s="250"/>
      <c r="I7" s="250"/>
      <c r="J7" s="250"/>
      <c r="K7" s="252"/>
      <c r="L7" s="407"/>
      <c r="M7" s="3"/>
      <c r="N7" s="19"/>
      <c r="O7" s="407"/>
      <c r="P7" s="3"/>
      <c r="Q7" s="2"/>
    </row>
    <row r="8" spans="1:17" ht="16.2" thickBot="1" x14ac:dyDescent="0.35">
      <c r="A8" s="2"/>
      <c r="B8" s="2"/>
      <c r="C8" s="2"/>
      <c r="D8" s="2"/>
      <c r="E8" s="11"/>
      <c r="F8" s="11"/>
      <c r="G8" s="11"/>
      <c r="H8" s="250"/>
      <c r="I8" s="250"/>
      <c r="J8" s="250"/>
      <c r="K8" s="252"/>
      <c r="L8" s="408"/>
      <c r="M8" s="3"/>
      <c r="N8" s="19"/>
      <c r="O8" s="408"/>
      <c r="P8" s="3"/>
      <c r="Q8" s="2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11"/>
  <sheetViews>
    <sheetView view="pageBreakPreview" zoomScale="60" zoomScaleNormal="100" workbookViewId="0">
      <selection activeCell="A3" sqref="A3"/>
    </sheetView>
  </sheetViews>
  <sheetFormatPr defaultRowHeight="15.6" x14ac:dyDescent="0.3"/>
  <sheetData>
    <row r="11" spans="1:3" x14ac:dyDescent="0.3">
      <c r="A11" s="238"/>
      <c r="B11" s="238"/>
      <c r="C11" s="2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abSelected="1" view="pageBreakPreview" zoomScale="70" zoomScaleNormal="100" zoomScaleSheetLayoutView="70" workbookViewId="0">
      <selection activeCell="A5" sqref="A5"/>
    </sheetView>
  </sheetViews>
  <sheetFormatPr defaultRowHeight="15.6" x14ac:dyDescent="0.3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 x14ac:dyDescent="0.4">
      <c r="A1" s="331" t="s">
        <v>260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15.75" customHeight="1" x14ac:dyDescent="0.3">
      <c r="A2" s="332" t="s">
        <v>28</v>
      </c>
      <c r="B2" s="334" t="s">
        <v>29</v>
      </c>
      <c r="C2" s="336" t="s">
        <v>30</v>
      </c>
      <c r="D2" s="336"/>
      <c r="E2" s="336"/>
      <c r="F2" s="336"/>
      <c r="G2" s="336" t="s">
        <v>31</v>
      </c>
      <c r="H2" s="336"/>
      <c r="I2" s="336"/>
      <c r="J2" s="336"/>
      <c r="K2" s="337" t="s">
        <v>32</v>
      </c>
      <c r="L2" s="338"/>
    </row>
    <row r="3" spans="1:12" ht="16.2" thickBot="1" x14ac:dyDescent="0.35">
      <c r="A3" s="333"/>
      <c r="B3" s="335"/>
      <c r="C3" s="179" t="s">
        <v>33</v>
      </c>
      <c r="D3" s="179" t="s">
        <v>34</v>
      </c>
      <c r="E3" s="179" t="s">
        <v>35</v>
      </c>
      <c r="F3" s="179" t="s">
        <v>34</v>
      </c>
      <c r="G3" s="179" t="s">
        <v>33</v>
      </c>
      <c r="H3" s="179" t="s">
        <v>34</v>
      </c>
      <c r="I3" s="179" t="s">
        <v>35</v>
      </c>
      <c r="J3" s="179" t="s">
        <v>34</v>
      </c>
      <c r="K3" s="179" t="s">
        <v>36</v>
      </c>
      <c r="L3" s="180" t="s">
        <v>34</v>
      </c>
    </row>
    <row r="4" spans="1:12" ht="13.5" customHeight="1" x14ac:dyDescent="0.3">
      <c r="A4" s="170" t="s">
        <v>307</v>
      </c>
      <c r="B4" s="10">
        <v>1</v>
      </c>
      <c r="C4" s="47">
        <v>1408</v>
      </c>
      <c r="D4" s="47">
        <v>691</v>
      </c>
      <c r="E4" s="47">
        <v>222</v>
      </c>
      <c r="F4" s="47">
        <v>56</v>
      </c>
      <c r="G4" s="47">
        <v>270</v>
      </c>
      <c r="H4" s="47">
        <v>137</v>
      </c>
      <c r="I4" s="47">
        <v>586</v>
      </c>
      <c r="J4" s="47">
        <v>136</v>
      </c>
      <c r="K4" s="59">
        <f t="shared" ref="K4:K38" si="0">+C4+E4+G4+I4</f>
        <v>2486</v>
      </c>
      <c r="L4" s="171">
        <f t="shared" ref="L4:L38" si="1">+D4+F4+H4+J4</f>
        <v>1020</v>
      </c>
    </row>
    <row r="5" spans="1:12" ht="13.5" customHeight="1" x14ac:dyDescent="0.3">
      <c r="A5" s="167"/>
      <c r="B5" s="39">
        <v>2</v>
      </c>
      <c r="C5" s="2">
        <v>455</v>
      </c>
      <c r="D5" s="2">
        <v>211</v>
      </c>
      <c r="E5" s="2">
        <v>131</v>
      </c>
      <c r="F5" s="2">
        <v>28</v>
      </c>
      <c r="G5" s="2">
        <v>445</v>
      </c>
      <c r="H5" s="2">
        <v>293</v>
      </c>
      <c r="I5" s="2">
        <v>202</v>
      </c>
      <c r="J5" s="2">
        <v>79</v>
      </c>
      <c r="K5" s="37">
        <f t="shared" si="0"/>
        <v>1233</v>
      </c>
      <c r="L5" s="168">
        <f t="shared" si="1"/>
        <v>611</v>
      </c>
    </row>
    <row r="6" spans="1:12" ht="13.5" customHeight="1" x14ac:dyDescent="0.3">
      <c r="A6" s="167"/>
      <c r="B6" s="39" t="s">
        <v>37</v>
      </c>
      <c r="C6" s="2"/>
      <c r="D6" s="2"/>
      <c r="E6" s="2"/>
      <c r="F6" s="2"/>
      <c r="G6" s="2"/>
      <c r="H6" s="2"/>
      <c r="I6" s="2"/>
      <c r="J6" s="2"/>
      <c r="K6" s="37">
        <f t="shared" si="0"/>
        <v>0</v>
      </c>
      <c r="L6" s="168">
        <f t="shared" si="1"/>
        <v>0</v>
      </c>
    </row>
    <row r="7" spans="1:12" ht="13.5" customHeight="1" x14ac:dyDescent="0.3">
      <c r="A7" s="167"/>
      <c r="B7" s="39">
        <v>3</v>
      </c>
      <c r="C7" s="2">
        <v>11</v>
      </c>
      <c r="D7" s="2">
        <v>5</v>
      </c>
      <c r="E7" s="2">
        <v>6</v>
      </c>
      <c r="F7" s="2">
        <v>3</v>
      </c>
      <c r="G7" s="2">
        <v>52</v>
      </c>
      <c r="H7" s="2">
        <v>33</v>
      </c>
      <c r="I7" s="2">
        <v>11</v>
      </c>
      <c r="J7" s="2">
        <v>4</v>
      </c>
      <c r="K7" s="37">
        <f t="shared" si="0"/>
        <v>80</v>
      </c>
      <c r="L7" s="168">
        <f t="shared" si="1"/>
        <v>45</v>
      </c>
    </row>
    <row r="8" spans="1:12" ht="13.5" customHeight="1" x14ac:dyDescent="0.3">
      <c r="A8" s="327" t="s">
        <v>38</v>
      </c>
      <c r="B8" s="328"/>
      <c r="C8" s="48">
        <f t="shared" ref="C8:J8" si="2">+SUBTOTAL(9,C4:C7)</f>
        <v>1874</v>
      </c>
      <c r="D8" s="48">
        <f t="shared" si="2"/>
        <v>907</v>
      </c>
      <c r="E8" s="48">
        <f t="shared" si="2"/>
        <v>359</v>
      </c>
      <c r="F8" s="48">
        <f t="shared" si="2"/>
        <v>87</v>
      </c>
      <c r="G8" s="48">
        <f t="shared" si="2"/>
        <v>767</v>
      </c>
      <c r="H8" s="48">
        <f t="shared" si="2"/>
        <v>463</v>
      </c>
      <c r="I8" s="48">
        <f t="shared" si="2"/>
        <v>799</v>
      </c>
      <c r="J8" s="48">
        <f t="shared" si="2"/>
        <v>219</v>
      </c>
      <c r="K8" s="37">
        <f t="shared" si="0"/>
        <v>3799</v>
      </c>
      <c r="L8" s="168">
        <f t="shared" si="1"/>
        <v>1676</v>
      </c>
    </row>
    <row r="9" spans="1:12" ht="13.5" customHeight="1" x14ac:dyDescent="0.3">
      <c r="A9" s="169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37">
        <f t="shared" si="0"/>
        <v>0</v>
      </c>
      <c r="L9" s="168">
        <f t="shared" si="1"/>
        <v>0</v>
      </c>
    </row>
    <row r="10" spans="1:12" ht="13.5" customHeight="1" x14ac:dyDescent="0.3">
      <c r="A10" s="167"/>
      <c r="B10" s="39">
        <v>2</v>
      </c>
      <c r="C10" s="2"/>
      <c r="D10" s="2"/>
      <c r="E10" s="2"/>
      <c r="F10" s="2"/>
      <c r="G10" s="2"/>
      <c r="H10" s="2"/>
      <c r="I10" s="2"/>
      <c r="J10" s="2"/>
      <c r="K10" s="37">
        <f t="shared" si="0"/>
        <v>0</v>
      </c>
      <c r="L10" s="168">
        <f t="shared" si="1"/>
        <v>0</v>
      </c>
    </row>
    <row r="11" spans="1:12" ht="13.5" customHeight="1" x14ac:dyDescent="0.3">
      <c r="A11" s="167"/>
      <c r="B11" s="39" t="s">
        <v>37</v>
      </c>
      <c r="C11" s="2"/>
      <c r="D11" s="2"/>
      <c r="E11" s="2"/>
      <c r="F11" s="2"/>
      <c r="G11" s="2"/>
      <c r="H11" s="2"/>
      <c r="I11" s="2"/>
      <c r="J11" s="2"/>
      <c r="K11" s="37">
        <f t="shared" si="0"/>
        <v>0</v>
      </c>
      <c r="L11" s="168">
        <f t="shared" si="1"/>
        <v>0</v>
      </c>
    </row>
    <row r="12" spans="1:12" ht="13.5" customHeight="1" x14ac:dyDescent="0.3">
      <c r="A12" s="167"/>
      <c r="B12" s="39">
        <v>3</v>
      </c>
      <c r="C12" s="2"/>
      <c r="D12" s="2"/>
      <c r="E12" s="2"/>
      <c r="F12" s="2"/>
      <c r="G12" s="2"/>
      <c r="H12" s="2"/>
      <c r="I12" s="2"/>
      <c r="J12" s="2"/>
      <c r="K12" s="37">
        <f t="shared" si="0"/>
        <v>0</v>
      </c>
      <c r="L12" s="168">
        <f t="shared" si="1"/>
        <v>0</v>
      </c>
    </row>
    <row r="13" spans="1:12" x14ac:dyDescent="0.3">
      <c r="A13" s="327" t="s">
        <v>40</v>
      </c>
      <c r="B13" s="328"/>
      <c r="C13" s="48">
        <f t="shared" ref="C13:J13" si="3">+SUBTOTAL(9,C9:C12)</f>
        <v>0</v>
      </c>
      <c r="D13" s="48">
        <f t="shared" si="3"/>
        <v>0</v>
      </c>
      <c r="E13" s="48">
        <f t="shared" si="3"/>
        <v>0</v>
      </c>
      <c r="F13" s="48">
        <f t="shared" si="3"/>
        <v>0</v>
      </c>
      <c r="G13" s="48">
        <f t="shared" si="3"/>
        <v>0</v>
      </c>
      <c r="H13" s="48">
        <f t="shared" si="3"/>
        <v>0</v>
      </c>
      <c r="I13" s="48">
        <f t="shared" si="3"/>
        <v>0</v>
      </c>
      <c r="J13" s="48">
        <f t="shared" si="3"/>
        <v>0</v>
      </c>
      <c r="K13" s="37">
        <f t="shared" si="0"/>
        <v>0</v>
      </c>
      <c r="L13" s="168">
        <f t="shared" si="1"/>
        <v>0</v>
      </c>
    </row>
    <row r="14" spans="1:12" x14ac:dyDescent="0.3">
      <c r="A14" s="169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37">
        <f t="shared" si="0"/>
        <v>0</v>
      </c>
      <c r="L14" s="168">
        <f t="shared" si="1"/>
        <v>0</v>
      </c>
    </row>
    <row r="15" spans="1:12" x14ac:dyDescent="0.3">
      <c r="A15" s="167"/>
      <c r="B15" s="39">
        <v>2</v>
      </c>
      <c r="C15" s="2"/>
      <c r="D15" s="2"/>
      <c r="E15" s="2"/>
      <c r="F15" s="2"/>
      <c r="G15" s="2"/>
      <c r="H15" s="2"/>
      <c r="I15" s="2"/>
      <c r="J15" s="2"/>
      <c r="K15" s="37">
        <f t="shared" si="0"/>
        <v>0</v>
      </c>
      <c r="L15" s="168">
        <f t="shared" si="1"/>
        <v>0</v>
      </c>
    </row>
    <row r="16" spans="1:12" x14ac:dyDescent="0.3">
      <c r="A16" s="167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37">
        <f t="shared" si="0"/>
        <v>0</v>
      </c>
      <c r="L16" s="168">
        <f t="shared" si="1"/>
        <v>0</v>
      </c>
    </row>
    <row r="17" spans="1:12" x14ac:dyDescent="0.3">
      <c r="A17" s="167"/>
      <c r="B17" s="39">
        <v>3</v>
      </c>
      <c r="C17" s="2"/>
      <c r="D17" s="2"/>
      <c r="E17" s="2"/>
      <c r="F17" s="2"/>
      <c r="G17" s="2"/>
      <c r="H17" s="2"/>
      <c r="I17" s="2"/>
      <c r="J17" s="2"/>
      <c r="K17" s="37">
        <f t="shared" si="0"/>
        <v>0</v>
      </c>
      <c r="L17" s="168">
        <f t="shared" si="1"/>
        <v>0</v>
      </c>
    </row>
    <row r="18" spans="1:12" x14ac:dyDescent="0.3">
      <c r="A18" s="327" t="s">
        <v>42</v>
      </c>
      <c r="B18" s="328"/>
      <c r="C18" s="48">
        <f t="shared" ref="C18:J18" si="4">+SUBTOTAL(9,C14:C17)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  <c r="K18" s="37">
        <f t="shared" si="0"/>
        <v>0</v>
      </c>
      <c r="L18" s="168">
        <f t="shared" si="1"/>
        <v>0</v>
      </c>
    </row>
    <row r="19" spans="1:12" x14ac:dyDescent="0.3">
      <c r="A19" s="169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37">
        <f t="shared" si="0"/>
        <v>0</v>
      </c>
      <c r="L19" s="168">
        <f t="shared" si="1"/>
        <v>0</v>
      </c>
    </row>
    <row r="20" spans="1:12" x14ac:dyDescent="0.3">
      <c r="A20" s="167"/>
      <c r="B20" s="39">
        <v>2</v>
      </c>
      <c r="C20" s="2"/>
      <c r="D20" s="2"/>
      <c r="E20" s="2"/>
      <c r="F20" s="2"/>
      <c r="G20" s="2"/>
      <c r="H20" s="2"/>
      <c r="I20" s="2"/>
      <c r="J20" s="2"/>
      <c r="K20" s="37">
        <f t="shared" si="0"/>
        <v>0</v>
      </c>
      <c r="L20" s="168">
        <f t="shared" si="1"/>
        <v>0</v>
      </c>
    </row>
    <row r="21" spans="1:12" x14ac:dyDescent="0.3">
      <c r="A21" s="167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37">
        <f t="shared" si="0"/>
        <v>0</v>
      </c>
      <c r="L21" s="168">
        <f t="shared" si="1"/>
        <v>0</v>
      </c>
    </row>
    <row r="22" spans="1:12" x14ac:dyDescent="0.3">
      <c r="A22" s="167"/>
      <c r="B22" s="39">
        <v>3</v>
      </c>
      <c r="C22" s="2"/>
      <c r="D22" s="2"/>
      <c r="E22" s="2"/>
      <c r="F22" s="2"/>
      <c r="G22" s="2"/>
      <c r="H22" s="2"/>
      <c r="I22" s="2"/>
      <c r="J22" s="2"/>
      <c r="K22" s="37">
        <f t="shared" si="0"/>
        <v>0</v>
      </c>
      <c r="L22" s="168">
        <f t="shared" si="1"/>
        <v>0</v>
      </c>
    </row>
    <row r="23" spans="1:12" x14ac:dyDescent="0.3">
      <c r="A23" s="327" t="s">
        <v>44</v>
      </c>
      <c r="B23" s="328"/>
      <c r="C23" s="48">
        <f t="shared" ref="C23:J23" si="5">+SUBTOTAL(9,C19:C22)</f>
        <v>0</v>
      </c>
      <c r="D23" s="48">
        <f t="shared" si="5"/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8">
        <f t="shared" si="5"/>
        <v>0</v>
      </c>
      <c r="K23" s="37">
        <f t="shared" si="0"/>
        <v>0</v>
      </c>
      <c r="L23" s="168">
        <f t="shared" si="1"/>
        <v>0</v>
      </c>
    </row>
    <row r="24" spans="1:12" x14ac:dyDescent="0.3">
      <c r="A24" s="169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37">
        <f t="shared" si="0"/>
        <v>0</v>
      </c>
      <c r="L24" s="168">
        <f t="shared" si="1"/>
        <v>0</v>
      </c>
    </row>
    <row r="25" spans="1:12" x14ac:dyDescent="0.3">
      <c r="A25" s="167"/>
      <c r="B25" s="39">
        <v>2</v>
      </c>
      <c r="C25" s="2"/>
      <c r="D25" s="2"/>
      <c r="E25" s="2"/>
      <c r="F25" s="2"/>
      <c r="G25" s="2"/>
      <c r="H25" s="2"/>
      <c r="I25" s="2"/>
      <c r="J25" s="2"/>
      <c r="K25" s="37">
        <f t="shared" si="0"/>
        <v>0</v>
      </c>
      <c r="L25" s="168">
        <f t="shared" si="1"/>
        <v>0</v>
      </c>
    </row>
    <row r="26" spans="1:12" x14ac:dyDescent="0.3">
      <c r="A26" s="167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37">
        <f t="shared" si="0"/>
        <v>0</v>
      </c>
      <c r="L26" s="168">
        <f t="shared" si="1"/>
        <v>0</v>
      </c>
    </row>
    <row r="27" spans="1:12" x14ac:dyDescent="0.3">
      <c r="A27" s="167"/>
      <c r="B27" s="39">
        <v>3</v>
      </c>
      <c r="C27" s="2"/>
      <c r="D27" s="2"/>
      <c r="E27" s="2"/>
      <c r="F27" s="2"/>
      <c r="G27" s="2"/>
      <c r="H27" s="2"/>
      <c r="I27" s="2"/>
      <c r="J27" s="2"/>
      <c r="K27" s="37">
        <f t="shared" si="0"/>
        <v>0</v>
      </c>
      <c r="L27" s="168">
        <f t="shared" si="1"/>
        <v>0</v>
      </c>
    </row>
    <row r="28" spans="1:12" x14ac:dyDescent="0.3">
      <c r="A28" s="327" t="s">
        <v>46</v>
      </c>
      <c r="B28" s="328"/>
      <c r="C28" s="48">
        <f t="shared" ref="C28:J28" si="6">+SUBTOTAL(9,C24:C27)</f>
        <v>0</v>
      </c>
      <c r="D28" s="48">
        <f t="shared" si="6"/>
        <v>0</v>
      </c>
      <c r="E28" s="48">
        <f t="shared" si="6"/>
        <v>0</v>
      </c>
      <c r="F28" s="48">
        <f t="shared" si="6"/>
        <v>0</v>
      </c>
      <c r="G28" s="48">
        <f t="shared" si="6"/>
        <v>0</v>
      </c>
      <c r="H28" s="48">
        <f t="shared" si="6"/>
        <v>0</v>
      </c>
      <c r="I28" s="48">
        <f t="shared" si="6"/>
        <v>0</v>
      </c>
      <c r="J28" s="48">
        <f t="shared" si="6"/>
        <v>0</v>
      </c>
      <c r="K28" s="37">
        <f t="shared" si="0"/>
        <v>0</v>
      </c>
      <c r="L28" s="168">
        <f t="shared" si="1"/>
        <v>0</v>
      </c>
    </row>
    <row r="29" spans="1:12" x14ac:dyDescent="0.3">
      <c r="A29" s="169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37">
        <f t="shared" si="0"/>
        <v>0</v>
      </c>
      <c r="L29" s="168">
        <f t="shared" si="1"/>
        <v>0</v>
      </c>
    </row>
    <row r="30" spans="1:12" x14ac:dyDescent="0.3">
      <c r="A30" s="167"/>
      <c r="B30" s="39">
        <v>2</v>
      </c>
      <c r="C30" s="2"/>
      <c r="D30" s="2"/>
      <c r="E30" s="2"/>
      <c r="F30" s="2"/>
      <c r="G30" s="2"/>
      <c r="H30" s="2"/>
      <c r="I30" s="2"/>
      <c r="J30" s="2"/>
      <c r="K30" s="37">
        <f t="shared" si="0"/>
        <v>0</v>
      </c>
      <c r="L30" s="168">
        <f t="shared" si="1"/>
        <v>0</v>
      </c>
    </row>
    <row r="31" spans="1:12" x14ac:dyDescent="0.3">
      <c r="A31" s="167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37">
        <f t="shared" si="0"/>
        <v>0</v>
      </c>
      <c r="L31" s="168">
        <f t="shared" si="1"/>
        <v>0</v>
      </c>
    </row>
    <row r="32" spans="1:12" x14ac:dyDescent="0.3">
      <c r="A32" s="167"/>
      <c r="B32" s="39">
        <v>3</v>
      </c>
      <c r="C32" s="2"/>
      <c r="D32" s="2"/>
      <c r="E32" s="2"/>
      <c r="F32" s="2"/>
      <c r="G32" s="2"/>
      <c r="H32" s="2"/>
      <c r="I32" s="2"/>
      <c r="J32" s="2"/>
      <c r="K32" s="37">
        <f t="shared" si="0"/>
        <v>0</v>
      </c>
      <c r="L32" s="168">
        <f t="shared" si="1"/>
        <v>0</v>
      </c>
    </row>
    <row r="33" spans="1:12" ht="16.2" thickBot="1" x14ac:dyDescent="0.35">
      <c r="A33" s="329" t="s">
        <v>48</v>
      </c>
      <c r="B33" s="330"/>
      <c r="C33" s="95">
        <f t="shared" ref="C33:J33" si="7">+SUBTOTAL(9,C29:C32)</f>
        <v>0</v>
      </c>
      <c r="D33" s="95">
        <f t="shared" si="7"/>
        <v>0</v>
      </c>
      <c r="E33" s="95">
        <f t="shared" si="7"/>
        <v>0</v>
      </c>
      <c r="F33" s="95">
        <f t="shared" si="7"/>
        <v>0</v>
      </c>
      <c r="G33" s="95">
        <f t="shared" si="7"/>
        <v>0</v>
      </c>
      <c r="H33" s="95">
        <f t="shared" si="7"/>
        <v>0</v>
      </c>
      <c r="I33" s="95">
        <f t="shared" si="7"/>
        <v>0</v>
      </c>
      <c r="J33" s="95">
        <f t="shared" si="7"/>
        <v>0</v>
      </c>
      <c r="K33" s="97">
        <f t="shared" si="0"/>
        <v>0</v>
      </c>
      <c r="L33" s="174">
        <f t="shared" si="1"/>
        <v>0</v>
      </c>
    </row>
    <row r="34" spans="1:12" x14ac:dyDescent="0.3">
      <c r="A34" s="322" t="s">
        <v>49</v>
      </c>
      <c r="B34" s="175">
        <v>1</v>
      </c>
      <c r="C34" s="145">
        <f t="shared" ref="C34:J37" si="8">+C4+C9+C14+C19+C24+C29</f>
        <v>1408</v>
      </c>
      <c r="D34" s="145">
        <f t="shared" si="8"/>
        <v>691</v>
      </c>
      <c r="E34" s="145">
        <f t="shared" si="8"/>
        <v>222</v>
      </c>
      <c r="F34" s="145">
        <f t="shared" si="8"/>
        <v>56</v>
      </c>
      <c r="G34" s="145">
        <f t="shared" si="8"/>
        <v>270</v>
      </c>
      <c r="H34" s="145">
        <f t="shared" si="8"/>
        <v>137</v>
      </c>
      <c r="I34" s="145">
        <f t="shared" si="8"/>
        <v>586</v>
      </c>
      <c r="J34" s="145">
        <f t="shared" si="8"/>
        <v>136</v>
      </c>
      <c r="K34" s="145">
        <f t="shared" si="0"/>
        <v>2486</v>
      </c>
      <c r="L34" s="146">
        <f t="shared" si="1"/>
        <v>1020</v>
      </c>
    </row>
    <row r="35" spans="1:12" x14ac:dyDescent="0.3">
      <c r="A35" s="323"/>
      <c r="B35" s="89">
        <v>2</v>
      </c>
      <c r="C35" s="37">
        <f t="shared" si="8"/>
        <v>455</v>
      </c>
      <c r="D35" s="37">
        <f t="shared" si="8"/>
        <v>211</v>
      </c>
      <c r="E35" s="37">
        <f t="shared" si="8"/>
        <v>131</v>
      </c>
      <c r="F35" s="37">
        <f t="shared" si="8"/>
        <v>28</v>
      </c>
      <c r="G35" s="37">
        <f t="shared" si="8"/>
        <v>445</v>
      </c>
      <c r="H35" s="37">
        <f t="shared" si="8"/>
        <v>293</v>
      </c>
      <c r="I35" s="37">
        <f t="shared" si="8"/>
        <v>202</v>
      </c>
      <c r="J35" s="37">
        <f t="shared" si="8"/>
        <v>79</v>
      </c>
      <c r="K35" s="37">
        <f t="shared" si="0"/>
        <v>1233</v>
      </c>
      <c r="L35" s="168">
        <f t="shared" si="1"/>
        <v>611</v>
      </c>
    </row>
    <row r="36" spans="1:12" x14ac:dyDescent="0.3">
      <c r="A36" s="323"/>
      <c r="B36" s="89" t="s">
        <v>37</v>
      </c>
      <c r="C36" s="37">
        <f t="shared" si="8"/>
        <v>0</v>
      </c>
      <c r="D36" s="37">
        <f t="shared" si="8"/>
        <v>0</v>
      </c>
      <c r="E36" s="37">
        <f t="shared" si="8"/>
        <v>0</v>
      </c>
      <c r="F36" s="37">
        <f t="shared" si="8"/>
        <v>0</v>
      </c>
      <c r="G36" s="37">
        <f t="shared" si="8"/>
        <v>0</v>
      </c>
      <c r="H36" s="37">
        <f t="shared" si="8"/>
        <v>0</v>
      </c>
      <c r="I36" s="37">
        <f t="shared" si="8"/>
        <v>0</v>
      </c>
      <c r="J36" s="37">
        <f t="shared" si="8"/>
        <v>0</v>
      </c>
      <c r="K36" s="37">
        <f t="shared" si="0"/>
        <v>0</v>
      </c>
      <c r="L36" s="168">
        <f t="shared" si="1"/>
        <v>0</v>
      </c>
    </row>
    <row r="37" spans="1:12" ht="16.2" thickBot="1" x14ac:dyDescent="0.35">
      <c r="A37" s="324"/>
      <c r="B37" s="181">
        <v>3</v>
      </c>
      <c r="C37" s="130">
        <f t="shared" si="8"/>
        <v>11</v>
      </c>
      <c r="D37" s="130">
        <f t="shared" si="8"/>
        <v>5</v>
      </c>
      <c r="E37" s="130">
        <f t="shared" si="8"/>
        <v>6</v>
      </c>
      <c r="F37" s="130">
        <f t="shared" si="8"/>
        <v>3</v>
      </c>
      <c r="G37" s="130">
        <f t="shared" si="8"/>
        <v>52</v>
      </c>
      <c r="H37" s="130">
        <f t="shared" si="8"/>
        <v>33</v>
      </c>
      <c r="I37" s="130">
        <f t="shared" si="8"/>
        <v>11</v>
      </c>
      <c r="J37" s="130">
        <f t="shared" si="8"/>
        <v>4</v>
      </c>
      <c r="K37" s="130">
        <f t="shared" si="0"/>
        <v>80</v>
      </c>
      <c r="L37" s="131">
        <f t="shared" si="1"/>
        <v>45</v>
      </c>
    </row>
    <row r="38" spans="1:12" ht="16.2" thickBot="1" x14ac:dyDescent="0.35">
      <c r="A38" s="325" t="s">
        <v>50</v>
      </c>
      <c r="B38" s="326"/>
      <c r="C38" s="141">
        <f t="shared" ref="C38:J38" si="9">SUM(C34:C37)</f>
        <v>1874</v>
      </c>
      <c r="D38" s="141">
        <f t="shared" si="9"/>
        <v>907</v>
      </c>
      <c r="E38" s="141">
        <f t="shared" si="9"/>
        <v>359</v>
      </c>
      <c r="F38" s="141">
        <f t="shared" si="9"/>
        <v>87</v>
      </c>
      <c r="G38" s="141">
        <f t="shared" si="9"/>
        <v>767</v>
      </c>
      <c r="H38" s="141">
        <f t="shared" si="9"/>
        <v>463</v>
      </c>
      <c r="I38" s="141">
        <f t="shared" si="9"/>
        <v>799</v>
      </c>
      <c r="J38" s="141">
        <f t="shared" si="9"/>
        <v>219</v>
      </c>
      <c r="K38" s="141">
        <f t="shared" si="0"/>
        <v>3799</v>
      </c>
      <c r="L38" s="142">
        <f t="shared" si="1"/>
        <v>1676</v>
      </c>
    </row>
    <row r="39" spans="1:12" x14ac:dyDescent="0.3">
      <c r="A39" s="49"/>
    </row>
    <row r="40" spans="1:12" x14ac:dyDescent="0.3">
      <c r="A40" t="s">
        <v>51</v>
      </c>
    </row>
  </sheetData>
  <mergeCells count="14">
    <mergeCell ref="A1:L1"/>
    <mergeCell ref="A2:A3"/>
    <mergeCell ref="B2:B3"/>
    <mergeCell ref="C2:F2"/>
    <mergeCell ref="G2:J2"/>
    <mergeCell ref="K2:L2"/>
    <mergeCell ref="A34:A37"/>
    <mergeCell ref="A38:B38"/>
    <mergeCell ref="A8:B8"/>
    <mergeCell ref="A13:B13"/>
    <mergeCell ref="A18:B18"/>
    <mergeCell ref="A23:B23"/>
    <mergeCell ref="A28:B28"/>
    <mergeCell ref="A33:B33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70" zoomScaleNormal="100" zoomScaleSheetLayoutView="70" workbookViewId="0">
      <selection activeCell="C7" sqref="C7"/>
    </sheetView>
  </sheetViews>
  <sheetFormatPr defaultRowHeight="15.6" x14ac:dyDescent="0.3"/>
  <cols>
    <col min="1" max="6" width="10.59765625" customWidth="1"/>
    <col min="7" max="7" width="11.5" customWidth="1"/>
  </cols>
  <sheetData>
    <row r="1" spans="1:7" ht="21" x14ac:dyDescent="0.4">
      <c r="A1" s="331" t="s">
        <v>52</v>
      </c>
      <c r="B1" s="339"/>
      <c r="C1" s="339"/>
      <c r="D1" s="339"/>
      <c r="E1" s="339"/>
      <c r="F1" s="339"/>
      <c r="G1" s="339"/>
    </row>
    <row r="2" spans="1:7" ht="16.2" thickBot="1" x14ac:dyDescent="0.35">
      <c r="A2" s="340" t="s">
        <v>30</v>
      </c>
      <c r="B2" s="340"/>
      <c r="C2" s="340"/>
      <c r="D2" s="340"/>
      <c r="E2" s="340"/>
      <c r="F2" s="340"/>
      <c r="G2" s="340"/>
    </row>
    <row r="3" spans="1:7" ht="16.2" thickBot="1" x14ac:dyDescent="0.35">
      <c r="A3" s="80" t="s">
        <v>53</v>
      </c>
      <c r="B3" s="62">
        <v>2024</v>
      </c>
      <c r="C3" s="62">
        <v>2023</v>
      </c>
      <c r="D3" s="62">
        <v>2022</v>
      </c>
      <c r="E3" s="62">
        <v>2021</v>
      </c>
      <c r="F3" s="62">
        <v>2020</v>
      </c>
      <c r="G3" s="62">
        <v>2019</v>
      </c>
    </row>
    <row r="4" spans="1:7" x14ac:dyDescent="0.3">
      <c r="A4" s="10">
        <v>1</v>
      </c>
      <c r="B4" s="47">
        <v>1630</v>
      </c>
      <c r="C4" s="47">
        <v>1390</v>
      </c>
      <c r="D4" s="47">
        <v>1231</v>
      </c>
      <c r="E4" s="47">
        <v>1037</v>
      </c>
      <c r="F4" s="47">
        <v>663</v>
      </c>
      <c r="G4" s="47">
        <v>358</v>
      </c>
    </row>
    <row r="5" spans="1:7" x14ac:dyDescent="0.3">
      <c r="A5" s="39">
        <v>2</v>
      </c>
      <c r="B5" s="2">
        <v>586</v>
      </c>
      <c r="C5" s="2">
        <v>555</v>
      </c>
      <c r="D5" s="2">
        <v>622</v>
      </c>
      <c r="E5" s="2">
        <v>662</v>
      </c>
      <c r="F5" s="2">
        <v>440</v>
      </c>
      <c r="G5" s="2">
        <v>115</v>
      </c>
    </row>
    <row r="6" spans="1:7" x14ac:dyDescent="0.3">
      <c r="A6" s="39" t="s">
        <v>37</v>
      </c>
      <c r="B6" s="2"/>
      <c r="C6" s="2"/>
      <c r="D6" s="2"/>
      <c r="E6" s="2"/>
      <c r="F6" s="2"/>
      <c r="G6" s="2"/>
    </row>
    <row r="7" spans="1:7" x14ac:dyDescent="0.3">
      <c r="A7" s="39">
        <v>3</v>
      </c>
      <c r="B7" s="2">
        <v>17</v>
      </c>
      <c r="C7" s="2"/>
      <c r="D7" s="2"/>
      <c r="E7" s="2"/>
      <c r="F7" s="2"/>
      <c r="G7" s="2"/>
    </row>
    <row r="8" spans="1:7" x14ac:dyDescent="0.3">
      <c r="A8" s="89" t="s">
        <v>32</v>
      </c>
      <c r="B8" s="37">
        <f t="shared" ref="B8:G8" si="0">SUM(B4:B7)</f>
        <v>2233</v>
      </c>
      <c r="C8" s="37">
        <f t="shared" si="0"/>
        <v>1945</v>
      </c>
      <c r="D8" s="37">
        <f t="shared" si="0"/>
        <v>1853</v>
      </c>
      <c r="E8" s="37">
        <f t="shared" si="0"/>
        <v>1699</v>
      </c>
      <c r="F8" s="37">
        <f t="shared" si="0"/>
        <v>1103</v>
      </c>
      <c r="G8" s="37">
        <f t="shared" si="0"/>
        <v>473</v>
      </c>
    </row>
    <row r="9" spans="1:7" ht="16.2" thickBot="1" x14ac:dyDescent="0.35">
      <c r="A9" s="340" t="s">
        <v>31</v>
      </c>
      <c r="B9" s="340"/>
      <c r="C9" s="340"/>
      <c r="D9" s="340"/>
      <c r="E9" s="340"/>
      <c r="F9" s="340"/>
      <c r="G9" s="340"/>
    </row>
    <row r="10" spans="1:7" ht="16.2" thickBot="1" x14ac:dyDescent="0.35">
      <c r="A10" s="80" t="s">
        <v>53</v>
      </c>
      <c r="B10" s="62">
        <v>2024</v>
      </c>
      <c r="C10" s="62">
        <v>2023</v>
      </c>
      <c r="D10" s="62">
        <v>2022</v>
      </c>
      <c r="E10" s="62">
        <v>2021</v>
      </c>
      <c r="F10" s="62">
        <v>2020</v>
      </c>
      <c r="G10" s="62">
        <v>2019</v>
      </c>
    </row>
    <row r="11" spans="1:7" x14ac:dyDescent="0.3">
      <c r="A11" s="10">
        <v>1</v>
      </c>
      <c r="B11" s="47">
        <v>856</v>
      </c>
      <c r="C11" s="47">
        <v>526</v>
      </c>
      <c r="D11" s="47">
        <v>429</v>
      </c>
      <c r="E11" s="47">
        <v>352</v>
      </c>
      <c r="F11" s="47">
        <v>653</v>
      </c>
      <c r="G11" s="47">
        <v>936</v>
      </c>
    </row>
    <row r="12" spans="1:7" x14ac:dyDescent="0.3">
      <c r="A12" s="39">
        <v>2</v>
      </c>
      <c r="B12" s="2">
        <v>647</v>
      </c>
      <c r="C12" s="2">
        <v>423</v>
      </c>
      <c r="D12" s="2">
        <v>234</v>
      </c>
      <c r="E12" s="2">
        <v>269</v>
      </c>
      <c r="F12" s="2">
        <v>430</v>
      </c>
      <c r="G12" s="2">
        <v>994</v>
      </c>
    </row>
    <row r="13" spans="1:7" x14ac:dyDescent="0.3">
      <c r="A13" s="39" t="s">
        <v>37</v>
      </c>
      <c r="B13" s="2"/>
      <c r="C13" s="2"/>
      <c r="D13" s="2"/>
      <c r="E13" s="2"/>
      <c r="F13" s="2"/>
      <c r="G13" s="2"/>
    </row>
    <row r="14" spans="1:7" x14ac:dyDescent="0.3">
      <c r="A14" s="39">
        <v>3</v>
      </c>
      <c r="B14" s="2">
        <v>63</v>
      </c>
      <c r="C14" s="2">
        <v>65</v>
      </c>
      <c r="D14" s="2">
        <v>69</v>
      </c>
      <c r="E14" s="2">
        <v>59</v>
      </c>
      <c r="F14" s="2">
        <v>42</v>
      </c>
      <c r="G14" s="2">
        <v>36</v>
      </c>
    </row>
    <row r="15" spans="1:7" x14ac:dyDescent="0.3">
      <c r="A15" s="89" t="s">
        <v>32</v>
      </c>
      <c r="B15" s="37">
        <f t="shared" ref="B15:G15" si="1">SUM(B11:B14)</f>
        <v>1566</v>
      </c>
      <c r="C15" s="37">
        <f t="shared" si="1"/>
        <v>1014</v>
      </c>
      <c r="D15" s="37">
        <f t="shared" si="1"/>
        <v>732</v>
      </c>
      <c r="E15" s="37">
        <f t="shared" si="1"/>
        <v>680</v>
      </c>
      <c r="F15" s="37">
        <f t="shared" si="1"/>
        <v>1125</v>
      </c>
      <c r="G15" s="37">
        <f t="shared" si="1"/>
        <v>1966</v>
      </c>
    </row>
    <row r="16" spans="1:7" ht="16.2" thickBot="1" x14ac:dyDescent="0.35">
      <c r="A16" s="341" t="s">
        <v>54</v>
      </c>
      <c r="B16" s="341"/>
      <c r="C16" s="341"/>
      <c r="D16" s="341"/>
      <c r="E16" s="341"/>
      <c r="F16" s="341"/>
      <c r="G16" s="341"/>
    </row>
    <row r="17" spans="1:7" ht="16.2" thickBot="1" x14ac:dyDescent="0.35">
      <c r="A17" s="80" t="s">
        <v>55</v>
      </c>
      <c r="B17" s="62">
        <v>2024</v>
      </c>
      <c r="C17" s="62">
        <v>2023</v>
      </c>
      <c r="D17" s="62">
        <v>2022</v>
      </c>
      <c r="E17" s="62">
        <v>2021</v>
      </c>
      <c r="F17" s="62">
        <v>2020</v>
      </c>
      <c r="G17" s="62">
        <v>2019</v>
      </c>
    </row>
    <row r="18" spans="1:7" x14ac:dyDescent="0.3">
      <c r="A18" s="100">
        <v>1</v>
      </c>
      <c r="B18" s="59">
        <f t="shared" ref="B18:G18" si="2">+B11+B4</f>
        <v>2486</v>
      </c>
      <c r="C18" s="59">
        <f t="shared" si="2"/>
        <v>1916</v>
      </c>
      <c r="D18" s="59">
        <f t="shared" si="2"/>
        <v>1660</v>
      </c>
      <c r="E18" s="59">
        <f t="shared" si="2"/>
        <v>1389</v>
      </c>
      <c r="F18" s="59">
        <f t="shared" si="2"/>
        <v>1316</v>
      </c>
      <c r="G18" s="59">
        <f t="shared" si="2"/>
        <v>1294</v>
      </c>
    </row>
    <row r="19" spans="1:7" x14ac:dyDescent="0.3">
      <c r="A19" s="100">
        <v>2</v>
      </c>
      <c r="B19" s="59">
        <f t="shared" ref="B19:G19" si="3">+B12+B5</f>
        <v>1233</v>
      </c>
      <c r="C19" s="59">
        <f t="shared" si="3"/>
        <v>978</v>
      </c>
      <c r="D19" s="59">
        <f t="shared" si="3"/>
        <v>856</v>
      </c>
      <c r="E19" s="59">
        <f t="shared" si="3"/>
        <v>931</v>
      </c>
      <c r="F19" s="59">
        <f t="shared" si="3"/>
        <v>870</v>
      </c>
      <c r="G19" s="59">
        <f t="shared" si="3"/>
        <v>1109</v>
      </c>
    </row>
    <row r="20" spans="1:7" x14ac:dyDescent="0.3">
      <c r="A20" s="89" t="s">
        <v>37</v>
      </c>
      <c r="B20" s="59">
        <f t="shared" ref="B20:G20" si="4">+B13+B6</f>
        <v>0</v>
      </c>
      <c r="C20" s="59">
        <f t="shared" si="4"/>
        <v>0</v>
      </c>
      <c r="D20" s="59">
        <f t="shared" si="4"/>
        <v>0</v>
      </c>
      <c r="E20" s="59">
        <f t="shared" si="4"/>
        <v>0</v>
      </c>
      <c r="F20" s="59">
        <f t="shared" si="4"/>
        <v>0</v>
      </c>
      <c r="G20" s="59">
        <f t="shared" si="4"/>
        <v>0</v>
      </c>
    </row>
    <row r="21" spans="1:7" x14ac:dyDescent="0.3">
      <c r="A21" s="89">
        <v>3</v>
      </c>
      <c r="B21" s="59">
        <f t="shared" ref="B21:G21" si="5">+B14+B7</f>
        <v>80</v>
      </c>
      <c r="C21" s="59">
        <f t="shared" si="5"/>
        <v>65</v>
      </c>
      <c r="D21" s="59">
        <f t="shared" si="5"/>
        <v>69</v>
      </c>
      <c r="E21" s="59">
        <f t="shared" si="5"/>
        <v>59</v>
      </c>
      <c r="F21" s="59">
        <f t="shared" si="5"/>
        <v>42</v>
      </c>
      <c r="G21" s="59">
        <f t="shared" si="5"/>
        <v>36</v>
      </c>
    </row>
    <row r="22" spans="1:7" x14ac:dyDescent="0.3">
      <c r="A22" s="89" t="s">
        <v>32</v>
      </c>
      <c r="B22" s="37">
        <f t="shared" ref="B22:G22" si="6">SUM(B18:B21)</f>
        <v>3799</v>
      </c>
      <c r="C22" s="37">
        <f t="shared" si="6"/>
        <v>2959</v>
      </c>
      <c r="D22" s="37">
        <f t="shared" si="6"/>
        <v>2585</v>
      </c>
      <c r="E22" s="37">
        <f t="shared" si="6"/>
        <v>2379</v>
      </c>
      <c r="F22" s="37">
        <f t="shared" si="6"/>
        <v>2228</v>
      </c>
      <c r="G22" s="37">
        <f t="shared" si="6"/>
        <v>2439</v>
      </c>
    </row>
    <row r="24" spans="1:7" x14ac:dyDescent="0.3">
      <c r="A24" t="s">
        <v>51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4" zoomScale="70" zoomScaleNormal="100" zoomScaleSheetLayoutView="70" workbookViewId="0">
      <selection activeCell="I11" sqref="I11"/>
    </sheetView>
  </sheetViews>
  <sheetFormatPr defaultRowHeight="15.6" x14ac:dyDescent="0.3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 x14ac:dyDescent="0.35">
      <c r="A1" s="342" t="s">
        <v>286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13" x14ac:dyDescent="0.3">
      <c r="A2" s="345" t="s">
        <v>28</v>
      </c>
      <c r="B2" s="343" t="s">
        <v>56</v>
      </c>
      <c r="C2" s="343" t="s">
        <v>30</v>
      </c>
      <c r="D2" s="343"/>
      <c r="E2" s="343"/>
      <c r="F2" s="343"/>
      <c r="G2" s="343" t="s">
        <v>31</v>
      </c>
      <c r="H2" s="343"/>
      <c r="I2" s="343"/>
      <c r="J2" s="343"/>
      <c r="K2" s="334" t="s">
        <v>32</v>
      </c>
      <c r="L2" s="344"/>
      <c r="M2" s="4"/>
    </row>
    <row r="3" spans="1:13" ht="47.4" thickBot="1" x14ac:dyDescent="0.35">
      <c r="A3" s="346"/>
      <c r="B3" s="347"/>
      <c r="C3" s="125" t="s">
        <v>33</v>
      </c>
      <c r="D3" s="172" t="s">
        <v>34</v>
      </c>
      <c r="E3" s="125" t="s">
        <v>35</v>
      </c>
      <c r="F3" s="172" t="s">
        <v>34</v>
      </c>
      <c r="G3" s="125" t="s">
        <v>33</v>
      </c>
      <c r="H3" s="172" t="s">
        <v>34</v>
      </c>
      <c r="I3" s="125" t="s">
        <v>35</v>
      </c>
      <c r="J3" s="172" t="s">
        <v>34</v>
      </c>
      <c r="K3" s="125" t="s">
        <v>36</v>
      </c>
      <c r="L3" s="173" t="s">
        <v>34</v>
      </c>
      <c r="M3" s="4"/>
    </row>
    <row r="4" spans="1:13" x14ac:dyDescent="0.3">
      <c r="A4" s="170" t="s">
        <v>307</v>
      </c>
      <c r="B4" s="10">
        <v>1</v>
      </c>
      <c r="C4" s="47">
        <v>339</v>
      </c>
      <c r="D4" s="47">
        <v>187</v>
      </c>
      <c r="E4" s="47">
        <v>61</v>
      </c>
      <c r="F4" s="47">
        <v>9</v>
      </c>
      <c r="G4" s="47">
        <v>47</v>
      </c>
      <c r="H4" s="47">
        <v>25</v>
      </c>
      <c r="I4" s="47">
        <v>52</v>
      </c>
      <c r="J4" s="47">
        <v>11</v>
      </c>
      <c r="K4" s="166">
        <f>+C4+E4+G4+I4</f>
        <v>499</v>
      </c>
      <c r="L4" s="171">
        <f>+D4+F4+H4+J4</f>
        <v>232</v>
      </c>
    </row>
    <row r="5" spans="1:13" x14ac:dyDescent="0.3">
      <c r="A5" s="128"/>
      <c r="B5" s="39">
        <v>2</v>
      </c>
      <c r="C5" s="2">
        <v>243</v>
      </c>
      <c r="D5" s="2">
        <v>153</v>
      </c>
      <c r="E5" s="2">
        <v>21</v>
      </c>
      <c r="F5" s="2">
        <v>5</v>
      </c>
      <c r="G5" s="2">
        <v>56</v>
      </c>
      <c r="H5" s="2">
        <v>30</v>
      </c>
      <c r="I5" s="2">
        <v>35</v>
      </c>
      <c r="J5" s="2">
        <v>15</v>
      </c>
      <c r="K5" s="48">
        <f t="shared" ref="K5:K38" si="0">+C5+E5+G5+I5</f>
        <v>355</v>
      </c>
      <c r="L5" s="168">
        <f t="shared" ref="L5:L38" si="1">+D5+F5+H5+J5</f>
        <v>203</v>
      </c>
    </row>
    <row r="6" spans="1:13" x14ac:dyDescent="0.3">
      <c r="A6" s="128"/>
      <c r="B6" s="39" t="s">
        <v>37</v>
      </c>
      <c r="C6" s="2"/>
      <c r="D6" s="2"/>
      <c r="E6" s="2"/>
      <c r="F6" s="2"/>
      <c r="G6" s="2"/>
      <c r="H6" s="2"/>
      <c r="I6" s="2"/>
      <c r="J6" s="2"/>
      <c r="K6" s="48">
        <f t="shared" si="0"/>
        <v>0</v>
      </c>
      <c r="L6" s="168">
        <f t="shared" si="1"/>
        <v>0</v>
      </c>
    </row>
    <row r="7" spans="1:13" x14ac:dyDescent="0.3">
      <c r="A7" s="128"/>
      <c r="B7" s="39">
        <v>3</v>
      </c>
      <c r="C7" s="2"/>
      <c r="D7" s="2"/>
      <c r="E7" s="2"/>
      <c r="F7" s="2"/>
      <c r="G7" s="2">
        <v>12</v>
      </c>
      <c r="H7" s="2">
        <v>8</v>
      </c>
      <c r="I7" s="2">
        <v>2</v>
      </c>
      <c r="J7" s="2"/>
      <c r="K7" s="48">
        <f t="shared" si="0"/>
        <v>14</v>
      </c>
      <c r="L7" s="168">
        <f t="shared" si="1"/>
        <v>8</v>
      </c>
    </row>
    <row r="8" spans="1:13" x14ac:dyDescent="0.3">
      <c r="A8" s="327" t="s">
        <v>57</v>
      </c>
      <c r="B8" s="328"/>
      <c r="C8" s="37">
        <f>SUM(C4:C7)</f>
        <v>582</v>
      </c>
      <c r="D8" s="37">
        <f>SUM(D4:D7)</f>
        <v>340</v>
      </c>
      <c r="E8" s="37">
        <f>SUM(E4:E7)</f>
        <v>82</v>
      </c>
      <c r="F8" s="37">
        <f>SUM(F4:F7)</f>
        <v>14</v>
      </c>
      <c r="G8" s="37">
        <f>SUM(G4:G7)</f>
        <v>115</v>
      </c>
      <c r="H8" s="37">
        <f t="shared" ref="H8:J8" si="2">SUM(H4:H7)</f>
        <v>63</v>
      </c>
      <c r="I8" s="37">
        <f t="shared" si="2"/>
        <v>89</v>
      </c>
      <c r="J8" s="37">
        <f t="shared" si="2"/>
        <v>26</v>
      </c>
      <c r="K8" s="48">
        <f>+C8+E8+G8+I8</f>
        <v>868</v>
      </c>
      <c r="L8" s="168">
        <f t="shared" ref="L8" si="3">+D8+F8+H8+J8</f>
        <v>443</v>
      </c>
    </row>
    <row r="9" spans="1:13" x14ac:dyDescent="0.3">
      <c r="A9" s="169" t="s">
        <v>39</v>
      </c>
      <c r="B9" s="39">
        <v>1</v>
      </c>
      <c r="C9" s="2"/>
      <c r="D9" s="2"/>
      <c r="E9" s="2"/>
      <c r="F9" s="2"/>
      <c r="G9" s="2"/>
      <c r="H9" s="2"/>
      <c r="I9" s="2"/>
      <c r="J9" s="2"/>
      <c r="K9" s="48">
        <f t="shared" si="0"/>
        <v>0</v>
      </c>
      <c r="L9" s="168">
        <f t="shared" si="1"/>
        <v>0</v>
      </c>
    </row>
    <row r="10" spans="1:13" x14ac:dyDescent="0.3">
      <c r="A10" s="128"/>
      <c r="B10" s="39">
        <v>2</v>
      </c>
      <c r="C10" s="2"/>
      <c r="D10" s="2"/>
      <c r="E10" s="2"/>
      <c r="F10" s="2"/>
      <c r="G10" s="2"/>
      <c r="H10" s="2"/>
      <c r="I10" s="2"/>
      <c r="J10" s="2"/>
      <c r="K10" s="48">
        <f t="shared" si="0"/>
        <v>0</v>
      </c>
      <c r="L10" s="168">
        <f t="shared" si="1"/>
        <v>0</v>
      </c>
    </row>
    <row r="11" spans="1:13" x14ac:dyDescent="0.3">
      <c r="A11" s="128"/>
      <c r="B11" s="39" t="s">
        <v>37</v>
      </c>
      <c r="C11" s="2"/>
      <c r="D11" s="2"/>
      <c r="E11" s="2"/>
      <c r="F11" s="2"/>
      <c r="G11" s="2"/>
      <c r="H11" s="2" t="s">
        <v>377</v>
      </c>
      <c r="I11" s="2"/>
      <c r="J11" s="2"/>
      <c r="K11" s="48">
        <f t="shared" si="0"/>
        <v>0</v>
      </c>
      <c r="L11" s="168" t="e">
        <f t="shared" si="1"/>
        <v>#VALUE!</v>
      </c>
    </row>
    <row r="12" spans="1:13" x14ac:dyDescent="0.3">
      <c r="A12" s="128"/>
      <c r="B12" s="39">
        <v>3</v>
      </c>
      <c r="C12" s="2"/>
      <c r="D12" s="2"/>
      <c r="E12" s="2"/>
      <c r="F12" s="2"/>
      <c r="G12" s="2"/>
      <c r="H12" s="2"/>
      <c r="I12" s="2"/>
      <c r="J12" s="2"/>
      <c r="K12" s="48">
        <f t="shared" si="0"/>
        <v>0</v>
      </c>
      <c r="L12" s="168">
        <f t="shared" si="1"/>
        <v>0</v>
      </c>
    </row>
    <row r="13" spans="1:13" x14ac:dyDescent="0.3">
      <c r="A13" s="327" t="s">
        <v>58</v>
      </c>
      <c r="B13" s="328"/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 t="shared" ref="G13:J13" si="4">SUM(G9:G12)</f>
        <v>0</v>
      </c>
      <c r="H13" s="37">
        <f t="shared" si="4"/>
        <v>0</v>
      </c>
      <c r="I13" s="37">
        <f t="shared" si="4"/>
        <v>0</v>
      </c>
      <c r="J13" s="37">
        <f t="shared" si="4"/>
        <v>0</v>
      </c>
      <c r="K13" s="48">
        <f t="shared" si="0"/>
        <v>0</v>
      </c>
      <c r="L13" s="168">
        <f t="shared" si="1"/>
        <v>0</v>
      </c>
    </row>
    <row r="14" spans="1:13" x14ac:dyDescent="0.3">
      <c r="A14" s="169" t="s">
        <v>41</v>
      </c>
      <c r="B14" s="39">
        <v>1</v>
      </c>
      <c r="C14" s="2"/>
      <c r="D14" s="2"/>
      <c r="E14" s="2"/>
      <c r="F14" s="2"/>
      <c r="G14" s="2"/>
      <c r="H14" s="2"/>
      <c r="I14" s="2"/>
      <c r="J14" s="2"/>
      <c r="K14" s="48">
        <f t="shared" si="0"/>
        <v>0</v>
      </c>
      <c r="L14" s="168">
        <f t="shared" si="1"/>
        <v>0</v>
      </c>
    </row>
    <row r="15" spans="1:13" x14ac:dyDescent="0.3">
      <c r="A15" s="128"/>
      <c r="B15" s="39">
        <v>2</v>
      </c>
      <c r="C15" s="2"/>
      <c r="D15" s="2"/>
      <c r="E15" s="2"/>
      <c r="F15" s="2"/>
      <c r="G15" s="2"/>
      <c r="H15" s="2"/>
      <c r="I15" s="2"/>
      <c r="J15" s="2"/>
      <c r="K15" s="48">
        <f t="shared" si="0"/>
        <v>0</v>
      </c>
      <c r="L15" s="168">
        <f t="shared" si="1"/>
        <v>0</v>
      </c>
    </row>
    <row r="16" spans="1:13" x14ac:dyDescent="0.3">
      <c r="A16" s="128"/>
      <c r="B16" s="39" t="s">
        <v>37</v>
      </c>
      <c r="C16" s="2"/>
      <c r="D16" s="2"/>
      <c r="E16" s="2"/>
      <c r="F16" s="2"/>
      <c r="G16" s="2"/>
      <c r="H16" s="2"/>
      <c r="I16" s="2"/>
      <c r="J16" s="2"/>
      <c r="K16" s="48">
        <f t="shared" si="0"/>
        <v>0</v>
      </c>
      <c r="L16" s="168">
        <f t="shared" si="1"/>
        <v>0</v>
      </c>
    </row>
    <row r="17" spans="1:12" x14ac:dyDescent="0.3">
      <c r="A17" s="128"/>
      <c r="B17" s="39">
        <v>3</v>
      </c>
      <c r="C17" s="2"/>
      <c r="D17" s="2"/>
      <c r="E17" s="2"/>
      <c r="F17" s="2"/>
      <c r="G17" s="2"/>
      <c r="H17" s="2"/>
      <c r="I17" s="2"/>
      <c r="J17" s="2"/>
      <c r="K17" s="48">
        <f t="shared" si="0"/>
        <v>0</v>
      </c>
      <c r="L17" s="168">
        <f t="shared" si="1"/>
        <v>0</v>
      </c>
    </row>
    <row r="18" spans="1:12" x14ac:dyDescent="0.3">
      <c r="A18" s="327" t="s">
        <v>59</v>
      </c>
      <c r="B18" s="328"/>
      <c r="C18" s="37">
        <f>SUM(C14:C17)</f>
        <v>0</v>
      </c>
      <c r="D18" s="37">
        <f>SUM(D14:D17)</f>
        <v>0</v>
      </c>
      <c r="E18" s="37">
        <f>SUM(E14:E17)</f>
        <v>0</v>
      </c>
      <c r="F18" s="37">
        <f>SUM(F14:F17)</f>
        <v>0</v>
      </c>
      <c r="G18" s="37">
        <f t="shared" ref="G18:I18" si="5">SUM(G14:G17)</f>
        <v>0</v>
      </c>
      <c r="H18" s="37">
        <f t="shared" si="5"/>
        <v>0</v>
      </c>
      <c r="I18" s="37">
        <f t="shared" si="5"/>
        <v>0</v>
      </c>
      <c r="J18" s="37">
        <f>SUM(J14:J17)</f>
        <v>0</v>
      </c>
      <c r="K18" s="48">
        <f t="shared" si="0"/>
        <v>0</v>
      </c>
      <c r="L18" s="168">
        <f t="shared" si="1"/>
        <v>0</v>
      </c>
    </row>
    <row r="19" spans="1:12" x14ac:dyDescent="0.3">
      <c r="A19" s="169" t="s">
        <v>43</v>
      </c>
      <c r="B19" s="39">
        <v>1</v>
      </c>
      <c r="C19" s="2"/>
      <c r="D19" s="2"/>
      <c r="E19" s="2"/>
      <c r="F19" s="2"/>
      <c r="G19" s="2"/>
      <c r="H19" s="2"/>
      <c r="I19" s="2"/>
      <c r="J19" s="2"/>
      <c r="K19" s="48">
        <f t="shared" si="0"/>
        <v>0</v>
      </c>
      <c r="L19" s="168">
        <f t="shared" si="1"/>
        <v>0</v>
      </c>
    </row>
    <row r="20" spans="1:12" x14ac:dyDescent="0.3">
      <c r="A20" s="128"/>
      <c r="B20" s="39">
        <v>2</v>
      </c>
      <c r="C20" s="2"/>
      <c r="D20" s="2"/>
      <c r="E20" s="2"/>
      <c r="F20" s="2"/>
      <c r="G20" s="2"/>
      <c r="H20" s="2"/>
      <c r="I20" s="2"/>
      <c r="J20" s="2"/>
      <c r="K20" s="48">
        <f t="shared" si="0"/>
        <v>0</v>
      </c>
      <c r="L20" s="168">
        <f t="shared" si="1"/>
        <v>0</v>
      </c>
    </row>
    <row r="21" spans="1:12" x14ac:dyDescent="0.3">
      <c r="A21" s="128"/>
      <c r="B21" s="39" t="s">
        <v>37</v>
      </c>
      <c r="C21" s="2"/>
      <c r="D21" s="2"/>
      <c r="E21" s="2"/>
      <c r="F21" s="2"/>
      <c r="G21" s="2"/>
      <c r="H21" s="2"/>
      <c r="I21" s="2"/>
      <c r="J21" s="2"/>
      <c r="K21" s="48">
        <f t="shared" si="0"/>
        <v>0</v>
      </c>
      <c r="L21" s="168">
        <f t="shared" si="1"/>
        <v>0</v>
      </c>
    </row>
    <row r="22" spans="1:12" x14ac:dyDescent="0.3">
      <c r="A22" s="128"/>
      <c r="B22" s="39">
        <v>3</v>
      </c>
      <c r="C22" s="2"/>
      <c r="D22" s="2"/>
      <c r="E22" s="2"/>
      <c r="F22" s="2"/>
      <c r="G22" s="2"/>
      <c r="H22" s="2"/>
      <c r="I22" s="2"/>
      <c r="J22" s="2"/>
      <c r="K22" s="48">
        <f t="shared" si="0"/>
        <v>0</v>
      </c>
      <c r="L22" s="168">
        <f t="shared" si="1"/>
        <v>0</v>
      </c>
    </row>
    <row r="23" spans="1:12" x14ac:dyDescent="0.3">
      <c r="A23" s="327" t="s">
        <v>60</v>
      </c>
      <c r="B23" s="328"/>
      <c r="C23" s="37">
        <f>SUM(C19:C22)</f>
        <v>0</v>
      </c>
      <c r="D23" s="37">
        <f>SUM(D19:D22)</f>
        <v>0</v>
      </c>
      <c r="E23" s="37">
        <f>SUM(E19:E22)</f>
        <v>0</v>
      </c>
      <c r="F23" s="37">
        <f>SUM(F19:F22)</f>
        <v>0</v>
      </c>
      <c r="G23" s="37">
        <f t="shared" ref="G23:J23" si="6">SUM(G19:G22)</f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48">
        <f t="shared" si="0"/>
        <v>0</v>
      </c>
      <c r="L23" s="168">
        <f t="shared" si="1"/>
        <v>0</v>
      </c>
    </row>
    <row r="24" spans="1:12" x14ac:dyDescent="0.3">
      <c r="A24" s="169" t="s">
        <v>45</v>
      </c>
      <c r="B24" s="39">
        <v>1</v>
      </c>
      <c r="C24" s="2"/>
      <c r="D24" s="2"/>
      <c r="E24" s="2"/>
      <c r="F24" s="2"/>
      <c r="G24" s="2"/>
      <c r="H24" s="2"/>
      <c r="I24" s="2"/>
      <c r="J24" s="2"/>
      <c r="K24" s="48">
        <f t="shared" si="0"/>
        <v>0</v>
      </c>
      <c r="L24" s="168">
        <f t="shared" si="1"/>
        <v>0</v>
      </c>
    </row>
    <row r="25" spans="1:12" x14ac:dyDescent="0.3">
      <c r="A25" s="128"/>
      <c r="B25" s="39">
        <v>2</v>
      </c>
      <c r="C25" s="2"/>
      <c r="D25" s="2"/>
      <c r="E25" s="2"/>
      <c r="F25" s="2"/>
      <c r="G25" s="2"/>
      <c r="H25" s="2"/>
      <c r="I25" s="2"/>
      <c r="J25" s="2"/>
      <c r="K25" s="48">
        <f t="shared" si="0"/>
        <v>0</v>
      </c>
      <c r="L25" s="168">
        <f t="shared" si="1"/>
        <v>0</v>
      </c>
    </row>
    <row r="26" spans="1:12" x14ac:dyDescent="0.3">
      <c r="A26" s="128"/>
      <c r="B26" s="39" t="s">
        <v>37</v>
      </c>
      <c r="C26" s="2"/>
      <c r="D26" s="2"/>
      <c r="E26" s="2"/>
      <c r="F26" s="2"/>
      <c r="G26" s="2"/>
      <c r="H26" s="2"/>
      <c r="I26" s="2"/>
      <c r="J26" s="2"/>
      <c r="K26" s="48">
        <f t="shared" si="0"/>
        <v>0</v>
      </c>
      <c r="L26" s="168">
        <f t="shared" si="1"/>
        <v>0</v>
      </c>
    </row>
    <row r="27" spans="1:12" x14ac:dyDescent="0.3">
      <c r="A27" s="128"/>
      <c r="B27" s="39">
        <v>3</v>
      </c>
      <c r="C27" s="2"/>
      <c r="D27" s="2"/>
      <c r="E27" s="2"/>
      <c r="F27" s="2"/>
      <c r="G27" s="2"/>
      <c r="H27" s="2"/>
      <c r="I27" s="2"/>
      <c r="J27" s="2"/>
      <c r="K27" s="48">
        <f t="shared" si="0"/>
        <v>0</v>
      </c>
      <c r="L27" s="168">
        <f t="shared" si="1"/>
        <v>0</v>
      </c>
    </row>
    <row r="28" spans="1:12" x14ac:dyDescent="0.3">
      <c r="A28" s="327" t="s">
        <v>61</v>
      </c>
      <c r="B28" s="328"/>
      <c r="C28" s="37">
        <f>SUM(C24:C27)</f>
        <v>0</v>
      </c>
      <c r="D28" s="37">
        <f>SUM(D24:D27)</f>
        <v>0</v>
      </c>
      <c r="E28" s="37">
        <f>SUM(E24:E27)</f>
        <v>0</v>
      </c>
      <c r="F28" s="37">
        <f>SUM(F24:F27)</f>
        <v>0</v>
      </c>
      <c r="G28" s="37">
        <f t="shared" ref="G28:J28" si="7">SUM(G24:G27)</f>
        <v>0</v>
      </c>
      <c r="H28" s="37">
        <f t="shared" si="7"/>
        <v>0</v>
      </c>
      <c r="I28" s="37">
        <f t="shared" si="7"/>
        <v>0</v>
      </c>
      <c r="J28" s="37">
        <f t="shared" si="7"/>
        <v>0</v>
      </c>
      <c r="K28" s="48">
        <f t="shared" si="0"/>
        <v>0</v>
      </c>
      <c r="L28" s="168">
        <f t="shared" si="1"/>
        <v>0</v>
      </c>
    </row>
    <row r="29" spans="1:12" x14ac:dyDescent="0.3">
      <c r="A29" s="169" t="s">
        <v>47</v>
      </c>
      <c r="B29" s="39">
        <v>1</v>
      </c>
      <c r="C29" s="2"/>
      <c r="D29" s="2"/>
      <c r="E29" s="2"/>
      <c r="F29" s="2"/>
      <c r="G29" s="2"/>
      <c r="H29" s="2"/>
      <c r="I29" s="2"/>
      <c r="J29" s="2"/>
      <c r="K29" s="48">
        <f t="shared" si="0"/>
        <v>0</v>
      </c>
      <c r="L29" s="168">
        <f t="shared" si="1"/>
        <v>0</v>
      </c>
    </row>
    <row r="30" spans="1:12" x14ac:dyDescent="0.3">
      <c r="A30" s="167"/>
      <c r="B30" s="39">
        <v>2</v>
      </c>
      <c r="C30" s="2"/>
      <c r="D30" s="2"/>
      <c r="E30" s="2"/>
      <c r="F30" s="2"/>
      <c r="G30" s="2"/>
      <c r="H30" s="2"/>
      <c r="I30" s="2"/>
      <c r="J30" s="2"/>
      <c r="K30" s="48">
        <f t="shared" si="0"/>
        <v>0</v>
      </c>
      <c r="L30" s="168">
        <f t="shared" si="1"/>
        <v>0</v>
      </c>
    </row>
    <row r="31" spans="1:12" x14ac:dyDescent="0.3">
      <c r="A31" s="167"/>
      <c r="B31" s="39" t="s">
        <v>37</v>
      </c>
      <c r="C31" s="2"/>
      <c r="D31" s="2"/>
      <c r="E31" s="2"/>
      <c r="F31" s="2"/>
      <c r="G31" s="2"/>
      <c r="H31" s="2"/>
      <c r="I31" s="2"/>
      <c r="J31" s="2"/>
      <c r="K31" s="48">
        <f t="shared" si="0"/>
        <v>0</v>
      </c>
      <c r="L31" s="168">
        <f t="shared" si="1"/>
        <v>0</v>
      </c>
    </row>
    <row r="32" spans="1:12" x14ac:dyDescent="0.3">
      <c r="A32" s="167"/>
      <c r="B32" s="39">
        <v>3</v>
      </c>
      <c r="C32" s="2"/>
      <c r="D32" s="2"/>
      <c r="E32" s="2"/>
      <c r="F32" s="2"/>
      <c r="G32" s="2"/>
      <c r="H32" s="2"/>
      <c r="I32" s="2"/>
      <c r="J32" s="2"/>
      <c r="K32" s="48">
        <f t="shared" si="0"/>
        <v>0</v>
      </c>
      <c r="L32" s="168">
        <f t="shared" si="1"/>
        <v>0</v>
      </c>
    </row>
    <row r="33" spans="1:12" ht="16.2" thickBot="1" x14ac:dyDescent="0.35">
      <c r="A33" s="329" t="s">
        <v>62</v>
      </c>
      <c r="B33" s="330"/>
      <c r="C33" s="97">
        <f t="shared" ref="C33:J33" si="8">SUM(C29:C32)</f>
        <v>0</v>
      </c>
      <c r="D33" s="97">
        <f t="shared" si="8"/>
        <v>0</v>
      </c>
      <c r="E33" s="97">
        <f t="shared" si="8"/>
        <v>0</v>
      </c>
      <c r="F33" s="97">
        <f t="shared" si="8"/>
        <v>0</v>
      </c>
      <c r="G33" s="97">
        <f t="shared" si="8"/>
        <v>0</v>
      </c>
      <c r="H33" s="97">
        <f t="shared" si="8"/>
        <v>0</v>
      </c>
      <c r="I33" s="97">
        <f t="shared" si="8"/>
        <v>0</v>
      </c>
      <c r="J33" s="97">
        <f t="shared" si="8"/>
        <v>0</v>
      </c>
      <c r="K33" s="95">
        <f t="shared" si="0"/>
        <v>0</v>
      </c>
      <c r="L33" s="174">
        <f t="shared" si="1"/>
        <v>0</v>
      </c>
    </row>
    <row r="34" spans="1:12" x14ac:dyDescent="0.3">
      <c r="A34" s="239" t="s">
        <v>63</v>
      </c>
      <c r="B34" s="175">
        <v>1</v>
      </c>
      <c r="C34" s="145">
        <f>+C4+C9+C14+C19+C24+C29</f>
        <v>339</v>
      </c>
      <c r="D34" s="145">
        <f t="shared" ref="C34:F38" si="9">+D4+D9+D14+D19+D24+D29</f>
        <v>187</v>
      </c>
      <c r="E34" s="145">
        <f t="shared" si="9"/>
        <v>61</v>
      </c>
      <c r="F34" s="145">
        <f t="shared" si="9"/>
        <v>9</v>
      </c>
      <c r="G34" s="145">
        <f t="shared" ref="G34:I34" si="10">+G4+G9+G14+G19+G24+G29</f>
        <v>47</v>
      </c>
      <c r="H34" s="145">
        <f t="shared" si="10"/>
        <v>25</v>
      </c>
      <c r="I34" s="145">
        <f t="shared" si="10"/>
        <v>52</v>
      </c>
      <c r="J34" s="145">
        <f>+J4+J9+J14+J19+J24+J29</f>
        <v>11</v>
      </c>
      <c r="K34" s="176">
        <f>+C34+E34+G34+I34</f>
        <v>499</v>
      </c>
      <c r="L34" s="146">
        <f t="shared" si="1"/>
        <v>232</v>
      </c>
    </row>
    <row r="35" spans="1:12" x14ac:dyDescent="0.3">
      <c r="A35" s="240"/>
      <c r="B35" s="89">
        <v>2</v>
      </c>
      <c r="C35" s="37">
        <f t="shared" si="9"/>
        <v>243</v>
      </c>
      <c r="D35" s="37">
        <f t="shared" si="9"/>
        <v>153</v>
      </c>
      <c r="E35" s="37">
        <f t="shared" si="9"/>
        <v>21</v>
      </c>
      <c r="F35" s="37">
        <f t="shared" si="9"/>
        <v>5</v>
      </c>
      <c r="G35" s="37">
        <f t="shared" ref="G35:J35" si="11">+G5+G10+G15+G20+G25+G30</f>
        <v>56</v>
      </c>
      <c r="H35" s="37">
        <f t="shared" si="11"/>
        <v>30</v>
      </c>
      <c r="I35" s="37">
        <f t="shared" si="11"/>
        <v>35</v>
      </c>
      <c r="J35" s="37">
        <f t="shared" si="11"/>
        <v>15</v>
      </c>
      <c r="K35" s="48">
        <f t="shared" si="0"/>
        <v>355</v>
      </c>
      <c r="L35" s="168">
        <f t="shared" si="1"/>
        <v>203</v>
      </c>
    </row>
    <row r="36" spans="1:12" x14ac:dyDescent="0.3">
      <c r="A36" s="240"/>
      <c r="B36" s="89" t="s">
        <v>37</v>
      </c>
      <c r="C36" s="37">
        <f t="shared" si="9"/>
        <v>0</v>
      </c>
      <c r="D36" s="37">
        <f t="shared" si="9"/>
        <v>0</v>
      </c>
      <c r="E36" s="37">
        <f t="shared" si="9"/>
        <v>0</v>
      </c>
      <c r="F36" s="37">
        <f t="shared" si="9"/>
        <v>0</v>
      </c>
      <c r="G36" s="37">
        <f t="shared" ref="G36:J36" si="12">+G6+G11+G16+G21+G26+G31</f>
        <v>0</v>
      </c>
      <c r="H36" s="37" t="e">
        <f t="shared" si="12"/>
        <v>#VALUE!</v>
      </c>
      <c r="I36" s="37">
        <f t="shared" si="12"/>
        <v>0</v>
      </c>
      <c r="J36" s="37">
        <f t="shared" si="12"/>
        <v>0</v>
      </c>
      <c r="K36" s="48">
        <f t="shared" si="0"/>
        <v>0</v>
      </c>
      <c r="L36" s="168" t="e">
        <f t="shared" si="1"/>
        <v>#VALUE!</v>
      </c>
    </row>
    <row r="37" spans="1:12" ht="16.2" thickBot="1" x14ac:dyDescent="0.35">
      <c r="A37" s="177"/>
      <c r="B37" s="96">
        <v>3</v>
      </c>
      <c r="C37" s="97">
        <f t="shared" si="9"/>
        <v>0</v>
      </c>
      <c r="D37" s="97">
        <f t="shared" si="9"/>
        <v>0</v>
      </c>
      <c r="E37" s="97">
        <f t="shared" si="9"/>
        <v>0</v>
      </c>
      <c r="F37" s="97">
        <f>+F7+F12+F17+F22+F27+F32</f>
        <v>0</v>
      </c>
      <c r="G37" s="97">
        <f t="shared" ref="G37:I37" si="13">+G7+G12+G17+G22+G27+G32</f>
        <v>12</v>
      </c>
      <c r="H37" s="97">
        <f t="shared" si="13"/>
        <v>8</v>
      </c>
      <c r="I37" s="97">
        <f t="shared" si="13"/>
        <v>2</v>
      </c>
      <c r="J37" s="97">
        <f>+J7+J12+J17+J22+J27+J32</f>
        <v>0</v>
      </c>
      <c r="K37" s="95">
        <f t="shared" si="0"/>
        <v>14</v>
      </c>
      <c r="L37" s="174">
        <f t="shared" si="1"/>
        <v>8</v>
      </c>
    </row>
    <row r="38" spans="1:12" ht="16.2" thickBot="1" x14ac:dyDescent="0.35">
      <c r="A38" s="325" t="s">
        <v>64</v>
      </c>
      <c r="B38" s="326"/>
      <c r="C38" s="141">
        <f t="shared" si="9"/>
        <v>582</v>
      </c>
      <c r="D38" s="141">
        <f t="shared" si="9"/>
        <v>340</v>
      </c>
      <c r="E38" s="141">
        <f t="shared" si="9"/>
        <v>82</v>
      </c>
      <c r="F38" s="141">
        <f t="shared" si="9"/>
        <v>14</v>
      </c>
      <c r="G38" s="141">
        <f t="shared" ref="G38:J38" si="14">+G8+G13+G18+G23+G28+G33</f>
        <v>115</v>
      </c>
      <c r="H38" s="141">
        <f t="shared" si="14"/>
        <v>63</v>
      </c>
      <c r="I38" s="141">
        <f t="shared" si="14"/>
        <v>89</v>
      </c>
      <c r="J38" s="141">
        <f t="shared" si="14"/>
        <v>26</v>
      </c>
      <c r="K38" s="178">
        <f t="shared" si="0"/>
        <v>868</v>
      </c>
      <c r="L38" s="142">
        <f t="shared" si="1"/>
        <v>443</v>
      </c>
    </row>
    <row r="39" spans="1:12" x14ac:dyDescent="0.3">
      <c r="A39" s="12"/>
    </row>
    <row r="40" spans="1:12" x14ac:dyDescent="0.3">
      <c r="A40" t="s">
        <v>51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topLeftCell="A55" zoomScale="60" zoomScaleNormal="100" workbookViewId="0">
      <selection activeCell="D72" sqref="D72"/>
    </sheetView>
  </sheetViews>
  <sheetFormatPr defaultRowHeight="15.6" x14ac:dyDescent="0.3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0" ht="46.5" customHeight="1" x14ac:dyDescent="0.35">
      <c r="A1" s="351" t="s">
        <v>261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ht="16.2" thickBot="1" x14ac:dyDescent="0.35">
      <c r="A2" s="348" t="s">
        <v>30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30.6" thickBot="1" x14ac:dyDescent="0.35">
      <c r="A3" s="50" t="s">
        <v>65</v>
      </c>
      <c r="B3" s="56" t="s">
        <v>66</v>
      </c>
      <c r="C3" s="56" t="s">
        <v>67</v>
      </c>
      <c r="D3" s="57" t="s">
        <v>68</v>
      </c>
      <c r="E3" s="57" t="s">
        <v>69</v>
      </c>
      <c r="F3" s="57" t="s">
        <v>70</v>
      </c>
      <c r="G3" s="56" t="s">
        <v>71</v>
      </c>
      <c r="H3" s="56" t="s">
        <v>72</v>
      </c>
      <c r="I3" s="56" t="s">
        <v>73</v>
      </c>
      <c r="J3" s="58" t="s">
        <v>74</v>
      </c>
    </row>
    <row r="4" spans="1:10" x14ac:dyDescent="0.3">
      <c r="A4" s="24" t="s">
        <v>308</v>
      </c>
      <c r="B4" s="55">
        <v>500</v>
      </c>
      <c r="C4" s="55">
        <v>257</v>
      </c>
      <c r="D4" s="55">
        <v>257</v>
      </c>
      <c r="E4" s="55">
        <v>257</v>
      </c>
      <c r="F4" s="55">
        <v>223</v>
      </c>
      <c r="G4" s="91">
        <f>IFERROR(C4/B4,0)</f>
        <v>0.51400000000000001</v>
      </c>
      <c r="H4" s="91">
        <f>IFERROR(E4/D4,0)</f>
        <v>1</v>
      </c>
      <c r="I4" s="91">
        <f>IFERROR(F4/E4,0)</f>
        <v>0.86770428015564205</v>
      </c>
      <c r="J4" s="91">
        <f>IFERROR(F4/B4,0)</f>
        <v>0.44600000000000001</v>
      </c>
    </row>
    <row r="5" spans="1:10" x14ac:dyDescent="0.3">
      <c r="A5" s="21" t="s">
        <v>309</v>
      </c>
      <c r="B5" s="22">
        <v>500</v>
      </c>
      <c r="C5" s="22">
        <v>553</v>
      </c>
      <c r="D5" s="22">
        <v>553</v>
      </c>
      <c r="E5" s="22">
        <v>553</v>
      </c>
      <c r="F5" s="22">
        <v>478</v>
      </c>
      <c r="G5" s="92">
        <f>IFERROR(C5/B5,0)</f>
        <v>1.1060000000000001</v>
      </c>
      <c r="H5" s="92">
        <f t="shared" ref="H5:H27" si="0">IFERROR(E5/D5,0)</f>
        <v>1</v>
      </c>
      <c r="I5" s="92">
        <f t="shared" ref="I5:I27" si="1">IFERROR(F5/E5,0)</f>
        <v>0.86437613019891502</v>
      </c>
      <c r="J5" s="92">
        <f t="shared" ref="J5:J27" si="2">IFERROR(F5/B5,0)</f>
        <v>0.95599999999999996</v>
      </c>
    </row>
    <row r="6" spans="1:10" x14ac:dyDescent="0.3">
      <c r="A6" s="21"/>
      <c r="B6" s="22"/>
      <c r="C6" s="22"/>
      <c r="D6" s="22"/>
      <c r="E6" s="22"/>
      <c r="F6" s="22"/>
      <c r="G6" s="92">
        <f t="shared" ref="G6:G31" si="3">IFERROR(C6/B6,0)</f>
        <v>0</v>
      </c>
      <c r="H6" s="92">
        <f t="shared" si="0"/>
        <v>0</v>
      </c>
      <c r="I6" s="92">
        <f t="shared" si="1"/>
        <v>0</v>
      </c>
      <c r="J6" s="92">
        <f t="shared" si="2"/>
        <v>0</v>
      </c>
    </row>
    <row r="7" spans="1:10" x14ac:dyDescent="0.3">
      <c r="A7" s="21"/>
      <c r="B7" s="22"/>
      <c r="C7" s="22"/>
      <c r="D7" s="22"/>
      <c r="E7" s="22"/>
      <c r="F7" s="22"/>
      <c r="G7" s="92">
        <f t="shared" si="3"/>
        <v>0</v>
      </c>
      <c r="H7" s="92">
        <f t="shared" si="0"/>
        <v>0</v>
      </c>
      <c r="I7" s="92">
        <f t="shared" si="1"/>
        <v>0</v>
      </c>
      <c r="J7" s="92">
        <f t="shared" si="2"/>
        <v>0</v>
      </c>
    </row>
    <row r="8" spans="1:10" x14ac:dyDescent="0.3">
      <c r="A8" s="21"/>
      <c r="B8" s="22"/>
      <c r="C8" s="22"/>
      <c r="D8" s="22"/>
      <c r="E8" s="22"/>
      <c r="F8" s="22"/>
      <c r="G8" s="92">
        <f t="shared" si="3"/>
        <v>0</v>
      </c>
      <c r="H8" s="92">
        <f t="shared" si="0"/>
        <v>0</v>
      </c>
      <c r="I8" s="92">
        <f t="shared" si="1"/>
        <v>0</v>
      </c>
      <c r="J8" s="92">
        <f t="shared" si="2"/>
        <v>0</v>
      </c>
    </row>
    <row r="9" spans="1:10" x14ac:dyDescent="0.3">
      <c r="A9" s="21"/>
      <c r="B9" s="22"/>
      <c r="C9" s="22"/>
      <c r="D9" s="22"/>
      <c r="E9" s="22"/>
      <c r="F9" s="22"/>
      <c r="G9" s="92">
        <f t="shared" si="3"/>
        <v>0</v>
      </c>
      <c r="H9" s="92">
        <f t="shared" si="0"/>
        <v>0</v>
      </c>
      <c r="I9" s="92">
        <f t="shared" si="1"/>
        <v>0</v>
      </c>
      <c r="J9" s="92">
        <f t="shared" si="2"/>
        <v>0</v>
      </c>
    </row>
    <row r="10" spans="1:10" x14ac:dyDescent="0.3">
      <c r="A10" s="21"/>
      <c r="B10" s="22"/>
      <c r="C10" s="22"/>
      <c r="D10" s="22"/>
      <c r="E10" s="22"/>
      <c r="F10" s="22"/>
      <c r="G10" s="92">
        <f t="shared" si="3"/>
        <v>0</v>
      </c>
      <c r="H10" s="92">
        <f t="shared" si="0"/>
        <v>0</v>
      </c>
      <c r="I10" s="92">
        <f t="shared" si="1"/>
        <v>0</v>
      </c>
      <c r="J10" s="92">
        <f t="shared" si="2"/>
        <v>0</v>
      </c>
    </row>
    <row r="11" spans="1:10" x14ac:dyDescent="0.3">
      <c r="A11" s="21"/>
      <c r="B11" s="22"/>
      <c r="C11" s="22"/>
      <c r="D11" s="22"/>
      <c r="E11" s="22"/>
      <c r="F11" s="22"/>
      <c r="G11" s="92">
        <f t="shared" si="3"/>
        <v>0</v>
      </c>
      <c r="H11" s="92">
        <f t="shared" si="0"/>
        <v>0</v>
      </c>
      <c r="I11" s="92">
        <f t="shared" si="1"/>
        <v>0</v>
      </c>
      <c r="J11" s="92">
        <f t="shared" si="2"/>
        <v>0</v>
      </c>
    </row>
    <row r="12" spans="1:10" x14ac:dyDescent="0.3">
      <c r="A12" s="21"/>
      <c r="B12" s="23"/>
      <c r="C12" s="23"/>
      <c r="D12" s="23"/>
      <c r="E12" s="23"/>
      <c r="F12" s="23"/>
      <c r="G12" s="92">
        <f t="shared" si="3"/>
        <v>0</v>
      </c>
      <c r="H12" s="92">
        <f t="shared" si="0"/>
        <v>0</v>
      </c>
      <c r="I12" s="92">
        <f t="shared" si="1"/>
        <v>0</v>
      </c>
      <c r="J12" s="92">
        <f t="shared" si="2"/>
        <v>0</v>
      </c>
    </row>
    <row r="13" spans="1:10" x14ac:dyDescent="0.3">
      <c r="A13" s="21"/>
      <c r="B13" s="24"/>
      <c r="C13" s="24"/>
      <c r="D13" s="23"/>
      <c r="E13" s="23"/>
      <c r="F13" s="23"/>
      <c r="G13" s="92">
        <f t="shared" si="3"/>
        <v>0</v>
      </c>
      <c r="H13" s="92">
        <f t="shared" si="0"/>
        <v>0</v>
      </c>
      <c r="I13" s="92">
        <f t="shared" si="1"/>
        <v>0</v>
      </c>
      <c r="J13" s="92">
        <f t="shared" si="2"/>
        <v>0</v>
      </c>
    </row>
    <row r="14" spans="1:10" x14ac:dyDescent="0.3">
      <c r="A14" s="21"/>
      <c r="B14" s="22"/>
      <c r="C14" s="22"/>
      <c r="D14" s="22"/>
      <c r="E14" s="22"/>
      <c r="F14" s="22"/>
      <c r="G14" s="92">
        <f t="shared" si="3"/>
        <v>0</v>
      </c>
      <c r="H14" s="92">
        <f t="shared" si="0"/>
        <v>0</v>
      </c>
      <c r="I14" s="92">
        <f t="shared" si="1"/>
        <v>0</v>
      </c>
      <c r="J14" s="92">
        <f t="shared" si="2"/>
        <v>0</v>
      </c>
    </row>
    <row r="15" spans="1:10" x14ac:dyDescent="0.3">
      <c r="A15" s="21"/>
      <c r="B15" s="22"/>
      <c r="C15" s="22"/>
      <c r="D15" s="22"/>
      <c r="E15" s="22"/>
      <c r="F15" s="22"/>
      <c r="G15" s="92">
        <f t="shared" si="3"/>
        <v>0</v>
      </c>
      <c r="H15" s="92">
        <f t="shared" si="0"/>
        <v>0</v>
      </c>
      <c r="I15" s="92">
        <f t="shared" si="1"/>
        <v>0</v>
      </c>
      <c r="J15" s="92">
        <f t="shared" si="2"/>
        <v>0</v>
      </c>
    </row>
    <row r="16" spans="1:10" x14ac:dyDescent="0.3">
      <c r="A16" s="21"/>
      <c r="B16" s="22"/>
      <c r="C16" s="22"/>
      <c r="D16" s="22"/>
      <c r="E16" s="22"/>
      <c r="F16" s="22"/>
      <c r="G16" s="92">
        <f t="shared" si="3"/>
        <v>0</v>
      </c>
      <c r="H16" s="92">
        <f t="shared" si="0"/>
        <v>0</v>
      </c>
      <c r="I16" s="92">
        <f t="shared" si="1"/>
        <v>0</v>
      </c>
      <c r="J16" s="92">
        <f t="shared" si="2"/>
        <v>0</v>
      </c>
    </row>
    <row r="17" spans="1:10" x14ac:dyDescent="0.3">
      <c r="A17" s="21"/>
      <c r="B17" s="22"/>
      <c r="C17" s="22"/>
      <c r="D17" s="22"/>
      <c r="E17" s="22"/>
      <c r="F17" s="22"/>
      <c r="G17" s="92">
        <f t="shared" si="3"/>
        <v>0</v>
      </c>
      <c r="H17" s="92">
        <f t="shared" si="0"/>
        <v>0</v>
      </c>
      <c r="I17" s="92">
        <f t="shared" si="1"/>
        <v>0</v>
      </c>
      <c r="J17" s="92">
        <f t="shared" si="2"/>
        <v>0</v>
      </c>
    </row>
    <row r="18" spans="1:10" x14ac:dyDescent="0.3">
      <c r="A18" s="21"/>
      <c r="B18" s="22"/>
      <c r="C18" s="22"/>
      <c r="D18" s="22"/>
      <c r="E18" s="22"/>
      <c r="F18" s="22"/>
      <c r="G18" s="92">
        <f t="shared" si="3"/>
        <v>0</v>
      </c>
      <c r="H18" s="92">
        <f t="shared" si="0"/>
        <v>0</v>
      </c>
      <c r="I18" s="92">
        <f t="shared" si="1"/>
        <v>0</v>
      </c>
      <c r="J18" s="92">
        <f t="shared" si="2"/>
        <v>0</v>
      </c>
    </row>
    <row r="19" spans="1:10" x14ac:dyDescent="0.3">
      <c r="A19" s="21"/>
      <c r="B19" s="22"/>
      <c r="C19" s="22"/>
      <c r="D19" s="22"/>
      <c r="E19" s="22"/>
      <c r="F19" s="22"/>
      <c r="G19" s="92">
        <f t="shared" si="3"/>
        <v>0</v>
      </c>
      <c r="H19" s="92">
        <f t="shared" si="0"/>
        <v>0</v>
      </c>
      <c r="I19" s="92">
        <f t="shared" si="1"/>
        <v>0</v>
      </c>
      <c r="J19" s="92">
        <f t="shared" si="2"/>
        <v>0</v>
      </c>
    </row>
    <row r="20" spans="1:10" x14ac:dyDescent="0.3">
      <c r="A20" s="21"/>
      <c r="B20" s="22"/>
      <c r="C20" s="22"/>
      <c r="D20" s="22"/>
      <c r="E20" s="22"/>
      <c r="F20" s="22"/>
      <c r="G20" s="92">
        <f t="shared" si="3"/>
        <v>0</v>
      </c>
      <c r="H20" s="92">
        <f t="shared" si="0"/>
        <v>0</v>
      </c>
      <c r="I20" s="92">
        <f t="shared" si="1"/>
        <v>0</v>
      </c>
      <c r="J20" s="92">
        <f t="shared" si="2"/>
        <v>0</v>
      </c>
    </row>
    <row r="21" spans="1:10" x14ac:dyDescent="0.3">
      <c r="A21" s="21"/>
      <c r="B21" s="22"/>
      <c r="C21" s="22"/>
      <c r="D21" s="22"/>
      <c r="E21" s="22"/>
      <c r="F21" s="22"/>
      <c r="G21" s="92">
        <f t="shared" si="3"/>
        <v>0</v>
      </c>
      <c r="H21" s="92">
        <f t="shared" si="0"/>
        <v>0</v>
      </c>
      <c r="I21" s="92">
        <f t="shared" si="1"/>
        <v>0</v>
      </c>
      <c r="J21" s="92">
        <f t="shared" si="2"/>
        <v>0</v>
      </c>
    </row>
    <row r="22" spans="1:10" x14ac:dyDescent="0.3">
      <c r="A22" s="21"/>
      <c r="B22" s="22"/>
      <c r="C22" s="22"/>
      <c r="D22" s="22"/>
      <c r="E22" s="22"/>
      <c r="F22" s="22"/>
      <c r="G22" s="92">
        <f t="shared" si="3"/>
        <v>0</v>
      </c>
      <c r="H22" s="92">
        <f t="shared" si="0"/>
        <v>0</v>
      </c>
      <c r="I22" s="92">
        <f t="shared" si="1"/>
        <v>0</v>
      </c>
      <c r="J22" s="92">
        <f t="shared" si="2"/>
        <v>0</v>
      </c>
    </row>
    <row r="23" spans="1:10" x14ac:dyDescent="0.3">
      <c r="A23" s="21"/>
      <c r="B23" s="22"/>
      <c r="C23" s="22"/>
      <c r="D23" s="22"/>
      <c r="E23" s="22"/>
      <c r="F23" s="22"/>
      <c r="G23" s="92">
        <f t="shared" si="3"/>
        <v>0</v>
      </c>
      <c r="H23" s="92">
        <f t="shared" si="0"/>
        <v>0</v>
      </c>
      <c r="I23" s="92">
        <f t="shared" si="1"/>
        <v>0</v>
      </c>
      <c r="J23" s="92">
        <f t="shared" si="2"/>
        <v>0</v>
      </c>
    </row>
    <row r="24" spans="1:10" x14ac:dyDescent="0.3">
      <c r="A24" s="21"/>
      <c r="B24" s="22"/>
      <c r="C24" s="22"/>
      <c r="D24" s="22"/>
      <c r="E24" s="22"/>
      <c r="F24" s="22"/>
      <c r="G24" s="92">
        <f t="shared" si="3"/>
        <v>0</v>
      </c>
      <c r="H24" s="92">
        <f t="shared" si="0"/>
        <v>0</v>
      </c>
      <c r="I24" s="92">
        <f t="shared" si="1"/>
        <v>0</v>
      </c>
      <c r="J24" s="92">
        <f t="shared" si="2"/>
        <v>0</v>
      </c>
    </row>
    <row r="25" spans="1:10" x14ac:dyDescent="0.3">
      <c r="A25" s="21"/>
      <c r="B25" s="22"/>
      <c r="C25" s="22"/>
      <c r="D25" s="22"/>
      <c r="E25" s="22"/>
      <c r="F25" s="22"/>
      <c r="G25" s="92">
        <f t="shared" si="3"/>
        <v>0</v>
      </c>
      <c r="H25" s="92">
        <f t="shared" si="0"/>
        <v>0</v>
      </c>
      <c r="I25" s="92">
        <f t="shared" si="1"/>
        <v>0</v>
      </c>
      <c r="J25" s="92">
        <f t="shared" si="2"/>
        <v>0</v>
      </c>
    </row>
    <row r="26" spans="1:10" x14ac:dyDescent="0.3">
      <c r="A26" s="21"/>
      <c r="B26" s="22"/>
      <c r="C26" s="22"/>
      <c r="D26" s="22"/>
      <c r="E26" s="22"/>
      <c r="F26" s="22"/>
      <c r="G26" s="92">
        <f t="shared" si="3"/>
        <v>0</v>
      </c>
      <c r="H26" s="92">
        <f t="shared" si="0"/>
        <v>0</v>
      </c>
      <c r="I26" s="92">
        <f t="shared" si="1"/>
        <v>0</v>
      </c>
      <c r="J26" s="92">
        <f t="shared" si="2"/>
        <v>0</v>
      </c>
    </row>
    <row r="27" spans="1:10" x14ac:dyDescent="0.3">
      <c r="A27" s="21"/>
      <c r="B27" s="22"/>
      <c r="C27" s="22"/>
      <c r="D27" s="22"/>
      <c r="E27" s="22"/>
      <c r="F27" s="22"/>
      <c r="G27" s="92">
        <f t="shared" si="3"/>
        <v>0</v>
      </c>
      <c r="H27" s="92">
        <f t="shared" si="0"/>
        <v>0</v>
      </c>
      <c r="I27" s="92">
        <f t="shared" si="1"/>
        <v>0</v>
      </c>
      <c r="J27" s="92">
        <f t="shared" si="2"/>
        <v>0</v>
      </c>
    </row>
    <row r="28" spans="1:10" x14ac:dyDescent="0.3">
      <c r="A28" s="21"/>
      <c r="B28" s="22"/>
      <c r="C28" s="22"/>
      <c r="D28" s="22"/>
      <c r="E28" s="22"/>
      <c r="F28" s="22"/>
      <c r="G28" s="92">
        <f t="shared" si="3"/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 x14ac:dyDescent="0.3">
      <c r="A29" s="21"/>
      <c r="B29" s="22"/>
      <c r="C29" s="22"/>
      <c r="D29" s="22"/>
      <c r="E29" s="22"/>
      <c r="F29" s="22"/>
      <c r="G29" s="92">
        <f t="shared" si="3"/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 x14ac:dyDescent="0.3">
      <c r="A30" s="24"/>
      <c r="B30" s="23"/>
      <c r="C30" s="23"/>
      <c r="D30" s="23"/>
      <c r="E30" s="23"/>
      <c r="F30" s="23"/>
      <c r="G30" s="92">
        <f t="shared" si="3"/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 x14ac:dyDescent="0.3">
      <c r="A31" s="90" t="s">
        <v>32</v>
      </c>
      <c r="B31" s="36">
        <f>+SUM(B4:B30)</f>
        <v>1000</v>
      </c>
      <c r="C31" s="36">
        <f>+SUM(C4:C30)</f>
        <v>810</v>
      </c>
      <c r="D31" s="36">
        <f>+SUM(D4:D30)</f>
        <v>810</v>
      </c>
      <c r="E31" s="36">
        <f>+SUM(E4:E30)</f>
        <v>810</v>
      </c>
      <c r="F31" s="36">
        <f>+SUM(F4:F30)</f>
        <v>701</v>
      </c>
      <c r="G31" s="92">
        <f t="shared" si="3"/>
        <v>0.81</v>
      </c>
      <c r="H31" s="92">
        <f t="shared" si="4"/>
        <v>1</v>
      </c>
      <c r="I31" s="92">
        <f t="shared" si="4"/>
        <v>0.86543209876543215</v>
      </c>
      <c r="J31" s="92">
        <f>IFERROR(F31/B31,0)</f>
        <v>0.70099999999999996</v>
      </c>
    </row>
    <row r="32" spans="1:10" x14ac:dyDescent="0.3">
      <c r="A32" s="25"/>
      <c r="B32" s="26"/>
      <c r="C32" s="26"/>
      <c r="D32" s="26"/>
      <c r="E32" s="26"/>
      <c r="F32" s="26"/>
      <c r="G32" s="26"/>
      <c r="H32" s="26"/>
      <c r="J32" s="26"/>
    </row>
    <row r="33" spans="1:10" ht="16.2" thickBot="1" x14ac:dyDescent="0.35">
      <c r="A33" s="349" t="s">
        <v>31</v>
      </c>
      <c r="B33" s="350"/>
      <c r="C33" s="350"/>
      <c r="D33" s="350"/>
      <c r="E33" s="350"/>
      <c r="F33" s="350"/>
      <c r="G33" s="350"/>
      <c r="H33" s="350"/>
      <c r="I33" s="350"/>
      <c r="J33" s="350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x14ac:dyDescent="0.3">
      <c r="A35" s="43" t="s">
        <v>309</v>
      </c>
      <c r="B35" s="47">
        <v>500</v>
      </c>
      <c r="C35" s="47">
        <v>513</v>
      </c>
      <c r="D35" s="47">
        <v>512</v>
      </c>
      <c r="E35" s="47">
        <v>512</v>
      </c>
      <c r="F35" s="47">
        <v>455</v>
      </c>
      <c r="G35" s="91">
        <f>IFERROR(C35/B35,0)</f>
        <v>1.026</v>
      </c>
      <c r="H35" s="91">
        <f>IFERROR(E35/D35,0)</f>
        <v>1</v>
      </c>
      <c r="I35" s="91">
        <f>IFERROR(F35/E35,0)</f>
        <v>0.888671875</v>
      </c>
      <c r="J35" s="91">
        <f>IFERROR(F35/B35,0)</f>
        <v>0.91</v>
      </c>
    </row>
    <row r="36" spans="1:10" x14ac:dyDescent="0.3">
      <c r="A36" s="13"/>
      <c r="B36" s="2"/>
      <c r="C36" s="2"/>
      <c r="D36" s="2"/>
      <c r="E36" s="2"/>
      <c r="F36" s="2"/>
      <c r="G36" s="92">
        <f t="shared" ref="G36:G50" si="5">IFERROR(C36/B36,0)</f>
        <v>0</v>
      </c>
      <c r="H36" s="92">
        <f t="shared" ref="H36:H50" si="6">IFERROR(E36/D36,0)</f>
        <v>0</v>
      </c>
      <c r="I36" s="92">
        <f t="shared" ref="I36:I50" si="7">IFERROR(F36/E36,0)</f>
        <v>0</v>
      </c>
      <c r="J36" s="92">
        <f t="shared" ref="J36:J50" si="8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 x14ac:dyDescent="0.3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 ht="19.5" customHeight="1" x14ac:dyDescent="0.3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 ht="18" customHeight="1" x14ac:dyDescent="0.3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 ht="17.25" customHeight="1" x14ac:dyDescent="0.3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 ht="17.25" customHeight="1" x14ac:dyDescent="0.3">
      <c r="A43" s="13"/>
      <c r="B43" s="39"/>
      <c r="C43" s="39"/>
      <c r="D43" s="39"/>
      <c r="E43" s="39"/>
      <c r="F43" s="39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 x14ac:dyDescent="0.3">
      <c r="A44" s="13"/>
      <c r="B44" s="30"/>
      <c r="C44" s="30"/>
      <c r="D44" s="39"/>
      <c r="E44" s="39"/>
      <c r="F44" s="39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si="5"/>
        <v>0</v>
      </c>
      <c r="H48" s="92">
        <f t="shared" si="6"/>
        <v>0</v>
      </c>
      <c r="I48" s="92">
        <f t="shared" si="7"/>
        <v>0</v>
      </c>
      <c r="J48" s="92">
        <f t="shared" si="8"/>
        <v>0</v>
      </c>
    </row>
    <row r="49" spans="1:10" ht="18.75" customHeight="1" x14ac:dyDescent="0.3">
      <c r="A49" s="13"/>
      <c r="B49" s="2"/>
      <c r="C49" s="2"/>
      <c r="D49" s="2"/>
      <c r="E49" s="2"/>
      <c r="F49" s="2"/>
      <c r="G49" s="92">
        <f t="shared" si="5"/>
        <v>0</v>
      </c>
      <c r="H49" s="92">
        <f t="shared" si="6"/>
        <v>0</v>
      </c>
      <c r="I49" s="92">
        <f t="shared" si="7"/>
        <v>0</v>
      </c>
      <c r="J49" s="92">
        <f t="shared" si="8"/>
        <v>0</v>
      </c>
    </row>
    <row r="50" spans="1:10" ht="17.25" customHeight="1" x14ac:dyDescent="0.3">
      <c r="A50" s="13"/>
      <c r="B50" s="2"/>
      <c r="C50" s="2"/>
      <c r="D50" s="2"/>
      <c r="E50" s="2"/>
      <c r="F50" s="2"/>
      <c r="G50" s="92">
        <f t="shared" si="5"/>
        <v>0</v>
      </c>
      <c r="H50" s="92">
        <f t="shared" si="6"/>
        <v>0</v>
      </c>
      <c r="I50" s="92">
        <f t="shared" si="7"/>
        <v>0</v>
      </c>
      <c r="J50" s="92">
        <f t="shared" si="8"/>
        <v>0</v>
      </c>
    </row>
    <row r="51" spans="1:10" ht="18" customHeight="1" x14ac:dyDescent="0.3">
      <c r="A51" s="13"/>
      <c r="B51" s="2"/>
      <c r="C51" s="2"/>
      <c r="D51" s="2"/>
      <c r="E51" s="2"/>
      <c r="F51" s="2"/>
      <c r="G51" s="92">
        <f>IFERROR(C51/B51,0)</f>
        <v>0</v>
      </c>
      <c r="H51" s="92">
        <f>IFERROR(E51/D51,0)</f>
        <v>0</v>
      </c>
      <c r="I51" s="92">
        <f>IFERROR(F51/E51,0)</f>
        <v>0</v>
      </c>
      <c r="J51" s="92">
        <f>IFERROR(F51/B51,0)</f>
        <v>0</v>
      </c>
    </row>
    <row r="52" spans="1:10" ht="16.5" customHeight="1" x14ac:dyDescent="0.3">
      <c r="A52" s="13"/>
      <c r="B52" s="2"/>
      <c r="C52" s="2"/>
      <c r="D52" s="2"/>
      <c r="E52" s="2"/>
      <c r="F52" s="2"/>
      <c r="G52" s="92">
        <f t="shared" ref="G52:G62" si="9">IFERROR(C52/B52,0)</f>
        <v>0</v>
      </c>
      <c r="H52" s="92">
        <f t="shared" ref="H52:H62" si="10">IFERROR(E52/D52,0)</f>
        <v>0</v>
      </c>
      <c r="I52" s="92">
        <f t="shared" ref="I52:I62" si="11">IFERROR(F52/E52,0)</f>
        <v>0</v>
      </c>
      <c r="J52" s="92">
        <f t="shared" ref="J52:J62" si="12">IFERROR(F52/B52,0)</f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 ht="19.5" customHeight="1" x14ac:dyDescent="0.3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 ht="18.75" customHeight="1" x14ac:dyDescent="0.3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 ht="17.25" customHeight="1" x14ac:dyDescent="0.3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 ht="16.5" customHeight="1" x14ac:dyDescent="0.3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 x14ac:dyDescent="0.3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 x14ac:dyDescent="0.3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 x14ac:dyDescent="0.3">
      <c r="A61" s="30"/>
      <c r="B61" s="39"/>
      <c r="C61" s="39"/>
      <c r="D61" s="39"/>
      <c r="E61" s="39"/>
      <c r="F61" s="39"/>
      <c r="G61" s="92">
        <f t="shared" si="9"/>
        <v>0</v>
      </c>
      <c r="H61" s="92">
        <f t="shared" si="10"/>
        <v>0</v>
      </c>
      <c r="I61" s="92">
        <f t="shared" si="11"/>
        <v>0</v>
      </c>
      <c r="J61" s="92">
        <f t="shared" si="12"/>
        <v>0</v>
      </c>
    </row>
    <row r="62" spans="1:10" ht="17.25" customHeight="1" x14ac:dyDescent="0.3">
      <c r="A62" s="90" t="s">
        <v>32</v>
      </c>
      <c r="B62" s="36">
        <f>+SUM(B35:B61)</f>
        <v>500</v>
      </c>
      <c r="C62" s="36">
        <f>+SUM(C35:C61)</f>
        <v>513</v>
      </c>
      <c r="D62" s="36">
        <f>+SUM(D35:D61)</f>
        <v>512</v>
      </c>
      <c r="E62" s="36">
        <f>+SUM(E35:E61)</f>
        <v>512</v>
      </c>
      <c r="F62" s="36">
        <f>+SUM(F35:F61)</f>
        <v>455</v>
      </c>
      <c r="G62" s="92">
        <f t="shared" si="9"/>
        <v>1.026</v>
      </c>
      <c r="H62" s="92">
        <f t="shared" si="10"/>
        <v>1</v>
      </c>
      <c r="I62" s="92">
        <f t="shared" si="11"/>
        <v>0.888671875</v>
      </c>
      <c r="J62" s="92">
        <f t="shared" si="12"/>
        <v>0.91</v>
      </c>
    </row>
    <row r="64" spans="1:10" ht="16.2" thickBot="1" x14ac:dyDescent="0.35">
      <c r="A64" s="82" t="s">
        <v>75</v>
      </c>
      <c r="B64" s="6"/>
      <c r="C64" s="6"/>
      <c r="D64" s="6"/>
      <c r="E64" s="6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279" t="s">
        <v>308</v>
      </c>
      <c r="B66" s="47">
        <v>25</v>
      </c>
      <c r="C66" s="47">
        <v>25</v>
      </c>
      <c r="D66" s="47">
        <v>25</v>
      </c>
      <c r="E66" s="47">
        <v>23</v>
      </c>
      <c r="F66" s="93">
        <f>+IFERROR(B66/(C4+C35),0)*100</f>
        <v>3.2467532467532463</v>
      </c>
      <c r="G66" s="93">
        <f>+IFERROR(C66/(D4+D35),0)*100</f>
        <v>3.2509752925877766</v>
      </c>
      <c r="H66" s="93">
        <f>+IFERROR(D66/(E4+E35),0)*100</f>
        <v>3.2509752925877766</v>
      </c>
      <c r="I66" s="93">
        <f>+IFERROR(E66/(F4+F35),0)*100</f>
        <v>3.3923303834808261</v>
      </c>
    </row>
    <row r="67" spans="1:9" ht="31.2" x14ac:dyDescent="0.3">
      <c r="A67" s="43" t="s">
        <v>310</v>
      </c>
      <c r="B67" s="2">
        <v>66</v>
      </c>
      <c r="C67" s="2">
        <v>66</v>
      </c>
      <c r="D67" s="2">
        <v>66</v>
      </c>
      <c r="E67" s="2">
        <v>61</v>
      </c>
      <c r="F67" s="94">
        <f t="shared" ref="F67:F76" si="13">+IFERROR(B67/(C5+C36),0)*100</f>
        <v>11.934900542495479</v>
      </c>
      <c r="G67" s="94">
        <f t="shared" ref="G67:G76" si="14">+IFERROR(C67/(D5+D36),0)*100</f>
        <v>11.934900542495479</v>
      </c>
      <c r="H67" s="94">
        <f t="shared" ref="H67:H77" si="15">+IFERROR(D67/(E5+E36),0)*100</f>
        <v>11.934900542495479</v>
      </c>
      <c r="I67" s="94">
        <f t="shared" ref="I67:I77" si="16">+IFERROR(E67/(F5+F36),0)*100</f>
        <v>12.761506276150628</v>
      </c>
    </row>
    <row r="68" spans="1:9" ht="31.2" x14ac:dyDescent="0.3">
      <c r="A68" s="43" t="s">
        <v>311</v>
      </c>
      <c r="B68" s="2">
        <v>366</v>
      </c>
      <c r="C68" s="2">
        <v>366</v>
      </c>
      <c r="D68" s="2">
        <v>366</v>
      </c>
      <c r="E68" s="2">
        <v>333</v>
      </c>
      <c r="F68" s="94">
        <f t="shared" si="13"/>
        <v>0</v>
      </c>
      <c r="G68" s="94">
        <f t="shared" si="14"/>
        <v>0</v>
      </c>
      <c r="H68" s="94">
        <f t="shared" si="15"/>
        <v>0</v>
      </c>
      <c r="I68" s="94">
        <f t="shared" si="16"/>
        <v>0</v>
      </c>
    </row>
    <row r="69" spans="1:9" x14ac:dyDescent="0.3">
      <c r="A69" s="13"/>
      <c r="B69" s="2"/>
      <c r="C69" s="2"/>
      <c r="D69" s="2"/>
      <c r="E69" s="2"/>
      <c r="F69" s="94">
        <f t="shared" si="13"/>
        <v>0</v>
      </c>
      <c r="G69" s="94">
        <f t="shared" si="14"/>
        <v>0</v>
      </c>
      <c r="H69" s="94">
        <f t="shared" si="15"/>
        <v>0</v>
      </c>
      <c r="I69" s="94">
        <f t="shared" si="16"/>
        <v>0</v>
      </c>
    </row>
    <row r="70" spans="1:9" x14ac:dyDescent="0.3">
      <c r="A70" s="13"/>
      <c r="B70" s="2"/>
      <c r="C70" s="2"/>
      <c r="D70" s="2"/>
      <c r="E70" s="2"/>
      <c r="F70" s="94">
        <f t="shared" si="13"/>
        <v>0</v>
      </c>
      <c r="G70" s="94">
        <f t="shared" si="14"/>
        <v>0</v>
      </c>
      <c r="H70" s="94">
        <f t="shared" si="15"/>
        <v>0</v>
      </c>
      <c r="I70" s="94">
        <f t="shared" si="16"/>
        <v>0</v>
      </c>
    </row>
    <row r="71" spans="1:9" x14ac:dyDescent="0.3">
      <c r="A71" s="13"/>
      <c r="B71" s="2"/>
      <c r="C71" s="2"/>
      <c r="D71" s="2"/>
      <c r="E71" s="2"/>
      <c r="F71" s="94">
        <f t="shared" si="13"/>
        <v>0</v>
      </c>
      <c r="G71" s="94">
        <f t="shared" si="14"/>
        <v>0</v>
      </c>
      <c r="H71" s="94">
        <f t="shared" si="15"/>
        <v>0</v>
      </c>
      <c r="I71" s="94">
        <f t="shared" si="16"/>
        <v>0</v>
      </c>
    </row>
    <row r="72" spans="1:9" x14ac:dyDescent="0.3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 x14ac:dyDescent="0.3">
      <c r="A73" s="13"/>
      <c r="B73" s="2"/>
      <c r="C73" s="2"/>
      <c r="D73" s="2"/>
      <c r="E73" s="2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 x14ac:dyDescent="0.3">
      <c r="A74" s="13"/>
      <c r="B74" s="2"/>
      <c r="C74" s="2"/>
      <c r="D74" s="2"/>
      <c r="E74" s="2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 x14ac:dyDescent="0.3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 x14ac:dyDescent="0.3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 x14ac:dyDescent="0.3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 x14ac:dyDescent="0.3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 x14ac:dyDescent="0.3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 x14ac:dyDescent="0.3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 x14ac:dyDescent="0.3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 x14ac:dyDescent="0.3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 x14ac:dyDescent="0.3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 x14ac:dyDescent="0.3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 x14ac:dyDescent="0.3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 x14ac:dyDescent="0.3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 x14ac:dyDescent="0.3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 x14ac:dyDescent="0.3">
      <c r="A88" s="13"/>
      <c r="B88" s="2"/>
      <c r="C88" s="2"/>
      <c r="D88" s="2"/>
      <c r="E88" s="2"/>
      <c r="F88" s="94">
        <f t="shared" ref="F88:G92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 x14ac:dyDescent="0.3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 x14ac:dyDescent="0.3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 x14ac:dyDescent="0.3">
      <c r="A92" s="30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 x14ac:dyDescent="0.3">
      <c r="A93" s="90" t="s">
        <v>32</v>
      </c>
      <c r="B93" s="36">
        <f>+SUM(B66:B92)</f>
        <v>457</v>
      </c>
      <c r="C93" s="36">
        <f>+SUM(C66:C92)</f>
        <v>457</v>
      </c>
      <c r="D93" s="36">
        <f>+SUM(D66:D92)</f>
        <v>457</v>
      </c>
      <c r="E93" s="36">
        <f>+SUM(E66:E92)</f>
        <v>417</v>
      </c>
      <c r="F93" s="94">
        <f>+IFERROR(B93/(C31+C62),0)*100</f>
        <v>34.5427059712774</v>
      </c>
      <c r="G93" s="94">
        <f>+IFERROR(C93/(D31+D62),0)*100</f>
        <v>34.568835098335853</v>
      </c>
      <c r="H93" s="94">
        <f t="shared" si="18"/>
        <v>34.568835098335853</v>
      </c>
      <c r="I93" s="94">
        <f t="shared" si="19"/>
        <v>36.072664359861591</v>
      </c>
    </row>
    <row r="94" spans="1:9" x14ac:dyDescent="0.3">
      <c r="A94" s="16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view="pageBreakPreview" topLeftCell="A88" zoomScale="55" zoomScaleNormal="100" zoomScaleSheetLayoutView="55" workbookViewId="0">
      <selection activeCell="D112" sqref="D112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0" ht="20.399999999999999" x14ac:dyDescent="0.35">
      <c r="A1" s="331" t="s">
        <v>262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16.2" thickBot="1" x14ac:dyDescent="0.35">
      <c r="A2" s="349" t="s">
        <v>30</v>
      </c>
      <c r="B2" s="349"/>
      <c r="C2" s="349"/>
      <c r="D2" s="349"/>
      <c r="E2" s="349"/>
      <c r="F2" s="349"/>
      <c r="G2" s="349"/>
      <c r="H2" s="349"/>
      <c r="I2" s="349"/>
      <c r="J2" s="349"/>
    </row>
    <row r="3" spans="1:10" ht="31.8" thickBot="1" x14ac:dyDescent="0.35">
      <c r="A3" s="50" t="s">
        <v>65</v>
      </c>
      <c r="B3" s="51" t="s">
        <v>66</v>
      </c>
      <c r="C3" s="51" t="s">
        <v>67</v>
      </c>
      <c r="D3" s="52" t="s">
        <v>68</v>
      </c>
      <c r="E3" s="52" t="s">
        <v>69</v>
      </c>
      <c r="F3" s="52" t="s">
        <v>70</v>
      </c>
      <c r="G3" s="53" t="s">
        <v>71</v>
      </c>
      <c r="H3" s="53" t="s">
        <v>72</v>
      </c>
      <c r="I3" s="53" t="s">
        <v>73</v>
      </c>
      <c r="J3" s="54" t="s">
        <v>74</v>
      </c>
    </row>
    <row r="4" spans="1:10" x14ac:dyDescent="0.3">
      <c r="A4" s="43" t="s">
        <v>308</v>
      </c>
      <c r="B4" s="47">
        <v>500</v>
      </c>
      <c r="C4" s="47">
        <v>234</v>
      </c>
      <c r="D4" s="47">
        <v>234</v>
      </c>
      <c r="E4" s="47">
        <v>234</v>
      </c>
      <c r="F4" s="47">
        <v>224</v>
      </c>
      <c r="G4" s="91">
        <f>IFERROR(C4/B4,0)</f>
        <v>0.46800000000000003</v>
      </c>
      <c r="H4" s="91">
        <f>IFERROR(E4/D4,0)</f>
        <v>1</v>
      </c>
      <c r="I4" s="91">
        <f>IFERROR(F4/E4,0)</f>
        <v>0.95726495726495731</v>
      </c>
      <c r="J4" s="91">
        <f>IFERROR(F4/B4,0)</f>
        <v>0.44800000000000001</v>
      </c>
    </row>
    <row r="5" spans="1:10" ht="31.2" x14ac:dyDescent="0.3">
      <c r="A5" s="13" t="s">
        <v>309</v>
      </c>
      <c r="B5" s="2">
        <v>500</v>
      </c>
      <c r="C5" s="2">
        <v>90</v>
      </c>
      <c r="D5" s="2">
        <v>90</v>
      </c>
      <c r="E5" s="2">
        <v>90</v>
      </c>
      <c r="F5" s="2">
        <v>89</v>
      </c>
      <c r="G5" s="92">
        <f t="shared" ref="G5:G27" si="0">IFERROR(C5/B5,0)</f>
        <v>0.18</v>
      </c>
      <c r="H5" s="92">
        <f t="shared" ref="H5:H27" si="1">IFERROR(E5/D5,0)</f>
        <v>1</v>
      </c>
      <c r="I5" s="92">
        <f t="shared" ref="I5:I27" si="2">IFERROR(F5/E5,0)</f>
        <v>0.98888888888888893</v>
      </c>
      <c r="J5" s="92">
        <f t="shared" ref="J5:J27" si="3">IFERROR(F5/B5,0)</f>
        <v>0.17799999999999999</v>
      </c>
    </row>
    <row r="6" spans="1:10" x14ac:dyDescent="0.3">
      <c r="A6" s="13"/>
      <c r="B6" s="2"/>
      <c r="C6" s="2"/>
      <c r="D6" s="2"/>
      <c r="E6" s="2"/>
      <c r="F6" s="2"/>
      <c r="G6" s="92">
        <f t="shared" si="0"/>
        <v>0</v>
      </c>
      <c r="H6" s="92">
        <f t="shared" si="1"/>
        <v>0</v>
      </c>
      <c r="I6" s="92">
        <f t="shared" si="2"/>
        <v>0</v>
      </c>
      <c r="J6" s="92">
        <f t="shared" si="3"/>
        <v>0</v>
      </c>
    </row>
    <row r="7" spans="1:10" x14ac:dyDescent="0.3">
      <c r="A7" s="13"/>
      <c r="B7" s="2"/>
      <c r="C7" s="2"/>
      <c r="D7" s="2"/>
      <c r="E7" s="2"/>
      <c r="F7" s="2"/>
      <c r="G7" s="92">
        <f t="shared" si="0"/>
        <v>0</v>
      </c>
      <c r="H7" s="92">
        <f t="shared" si="1"/>
        <v>0</v>
      </c>
      <c r="I7" s="92">
        <f t="shared" si="2"/>
        <v>0</v>
      </c>
      <c r="J7" s="92">
        <f t="shared" si="3"/>
        <v>0</v>
      </c>
    </row>
    <row r="8" spans="1:10" x14ac:dyDescent="0.3">
      <c r="A8" s="13"/>
      <c r="B8" s="2"/>
      <c r="C8" s="2"/>
      <c r="D8" s="2"/>
      <c r="E8" s="2"/>
      <c r="F8" s="2"/>
      <c r="G8" s="92">
        <f t="shared" si="0"/>
        <v>0</v>
      </c>
      <c r="H8" s="92">
        <f t="shared" si="1"/>
        <v>0</v>
      </c>
      <c r="I8" s="92">
        <f t="shared" si="2"/>
        <v>0</v>
      </c>
      <c r="J8" s="92">
        <f t="shared" si="3"/>
        <v>0</v>
      </c>
    </row>
    <row r="9" spans="1:10" x14ac:dyDescent="0.3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0" x14ac:dyDescent="0.3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0" x14ac:dyDescent="0.3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0" x14ac:dyDescent="0.3">
      <c r="A12" s="13"/>
      <c r="B12" s="39"/>
      <c r="C12" s="39"/>
      <c r="D12" s="39"/>
      <c r="E12" s="39"/>
      <c r="F12" s="39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0" x14ac:dyDescent="0.3">
      <c r="A13" s="13"/>
      <c r="B13" s="30"/>
      <c r="C13" s="30"/>
      <c r="D13" s="39"/>
      <c r="E13" s="39"/>
      <c r="F13" s="39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0" x14ac:dyDescent="0.3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0" x14ac:dyDescent="0.3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0" x14ac:dyDescent="0.3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0" x14ac:dyDescent="0.3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0" x14ac:dyDescent="0.3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0" x14ac:dyDescent="0.3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0" x14ac:dyDescent="0.3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</row>
    <row r="21" spans="1:10" x14ac:dyDescent="0.3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0" x14ac:dyDescent="0.3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0" x14ac:dyDescent="0.3">
      <c r="A23" s="13"/>
      <c r="B23" s="2"/>
      <c r="C23" s="2"/>
      <c r="D23" s="2"/>
      <c r="E23" s="2"/>
      <c r="F23" s="2"/>
      <c r="G23" s="92">
        <f t="shared" si="0"/>
        <v>0</v>
      </c>
      <c r="H23" s="92">
        <f t="shared" si="1"/>
        <v>0</v>
      </c>
      <c r="I23" s="92">
        <f t="shared" si="2"/>
        <v>0</v>
      </c>
      <c r="J23" s="92">
        <f t="shared" si="3"/>
        <v>0</v>
      </c>
    </row>
    <row r="24" spans="1:10" x14ac:dyDescent="0.3">
      <c r="A24" s="13"/>
      <c r="B24" s="2"/>
      <c r="C24" s="2"/>
      <c r="D24" s="2"/>
      <c r="E24" s="2"/>
      <c r="F24" s="2"/>
      <c r="G24" s="92">
        <f t="shared" si="0"/>
        <v>0</v>
      </c>
      <c r="H24" s="92">
        <f t="shared" si="1"/>
        <v>0</v>
      </c>
      <c r="I24" s="92">
        <f t="shared" si="2"/>
        <v>0</v>
      </c>
      <c r="J24" s="92">
        <f t="shared" si="3"/>
        <v>0</v>
      </c>
    </row>
    <row r="25" spans="1:10" x14ac:dyDescent="0.3">
      <c r="A25" s="13"/>
      <c r="B25" s="2"/>
      <c r="C25" s="2"/>
      <c r="D25" s="2"/>
      <c r="E25" s="2"/>
      <c r="F25" s="2"/>
      <c r="G25" s="92">
        <f t="shared" si="0"/>
        <v>0</v>
      </c>
      <c r="H25" s="92">
        <f t="shared" si="1"/>
        <v>0</v>
      </c>
      <c r="I25" s="92">
        <f t="shared" si="2"/>
        <v>0</v>
      </c>
      <c r="J25" s="92">
        <f t="shared" si="3"/>
        <v>0</v>
      </c>
    </row>
    <row r="26" spans="1:10" x14ac:dyDescent="0.3">
      <c r="A26" s="13"/>
      <c r="B26" s="2"/>
      <c r="C26" s="2"/>
      <c r="D26" s="2"/>
      <c r="E26" s="2"/>
      <c r="F26" s="2"/>
      <c r="G26" s="92">
        <f t="shared" si="0"/>
        <v>0</v>
      </c>
      <c r="H26" s="92">
        <f t="shared" si="1"/>
        <v>0</v>
      </c>
      <c r="I26" s="92">
        <f t="shared" si="2"/>
        <v>0</v>
      </c>
      <c r="J26" s="92">
        <f t="shared" si="3"/>
        <v>0</v>
      </c>
    </row>
    <row r="27" spans="1:10" x14ac:dyDescent="0.3">
      <c r="A27" s="13"/>
      <c r="B27" s="2"/>
      <c r="C27" s="2"/>
      <c r="D27" s="2"/>
      <c r="E27" s="2"/>
      <c r="F27" s="2"/>
      <c r="G27" s="92">
        <f t="shared" si="0"/>
        <v>0</v>
      </c>
      <c r="H27" s="92">
        <f t="shared" si="1"/>
        <v>0</v>
      </c>
      <c r="I27" s="92">
        <f t="shared" si="2"/>
        <v>0</v>
      </c>
      <c r="J27" s="92">
        <f t="shared" si="3"/>
        <v>0</v>
      </c>
    </row>
    <row r="28" spans="1:10" x14ac:dyDescent="0.3">
      <c r="A28" s="13"/>
      <c r="B28" s="2"/>
      <c r="C28" s="2"/>
      <c r="D28" s="2"/>
      <c r="E28" s="2"/>
      <c r="F28" s="2"/>
      <c r="G28" s="92">
        <f>IFERROR(C28/B28,0)</f>
        <v>0</v>
      </c>
      <c r="H28" s="92">
        <f t="shared" ref="H28:I31" si="4">IFERROR(E28/D28,0)</f>
        <v>0</v>
      </c>
      <c r="I28" s="92">
        <f t="shared" si="4"/>
        <v>0</v>
      </c>
      <c r="J28" s="92">
        <f>IFERROR(F28/B28,0)</f>
        <v>0</v>
      </c>
    </row>
    <row r="29" spans="1:10" x14ac:dyDescent="0.3">
      <c r="A29" s="13"/>
      <c r="B29" s="2"/>
      <c r="C29" s="2"/>
      <c r="D29" s="2"/>
      <c r="E29" s="2"/>
      <c r="F29" s="2"/>
      <c r="G29" s="92">
        <f>IFERROR(C29/B29,0)</f>
        <v>0</v>
      </c>
      <c r="H29" s="92">
        <f t="shared" si="4"/>
        <v>0</v>
      </c>
      <c r="I29" s="92">
        <f t="shared" si="4"/>
        <v>0</v>
      </c>
      <c r="J29" s="92">
        <f>IFERROR(F29/B29,0)</f>
        <v>0</v>
      </c>
    </row>
    <row r="30" spans="1:10" x14ac:dyDescent="0.3">
      <c r="A30" s="30"/>
      <c r="B30" s="39"/>
      <c r="C30" s="39"/>
      <c r="D30" s="39"/>
      <c r="E30" s="39"/>
      <c r="F30" s="39"/>
      <c r="G30" s="92">
        <f>IFERROR(C30/B30,0)</f>
        <v>0</v>
      </c>
      <c r="H30" s="92">
        <f t="shared" si="4"/>
        <v>0</v>
      </c>
      <c r="I30" s="92">
        <f t="shared" si="4"/>
        <v>0</v>
      </c>
      <c r="J30" s="92">
        <f>IFERROR(F30/B30,0)</f>
        <v>0</v>
      </c>
    </row>
    <row r="31" spans="1:10" x14ac:dyDescent="0.3">
      <c r="A31" s="90" t="s">
        <v>32</v>
      </c>
      <c r="B31" s="37">
        <f>SUM(B4:B30)</f>
        <v>1000</v>
      </c>
      <c r="C31" s="37">
        <f>SUM(C4:C30)</f>
        <v>324</v>
      </c>
      <c r="D31" s="37">
        <f>SUM(D4:D30)</f>
        <v>324</v>
      </c>
      <c r="E31" s="37">
        <f>SUM(E4:E30)</f>
        <v>324</v>
      </c>
      <c r="F31" s="37">
        <f>SUM(F4:F30)</f>
        <v>313</v>
      </c>
      <c r="G31" s="92">
        <f>IFERROR(C31/B31,0)</f>
        <v>0.32400000000000001</v>
      </c>
      <c r="H31" s="92">
        <f t="shared" si="4"/>
        <v>1</v>
      </c>
      <c r="I31" s="92">
        <f t="shared" si="4"/>
        <v>0.96604938271604934</v>
      </c>
      <c r="J31" s="92">
        <f>IFERROR(F31/B31,0)</f>
        <v>0.313</v>
      </c>
    </row>
    <row r="32" spans="1:10" x14ac:dyDescent="0.3">
      <c r="A32" s="1"/>
    </row>
    <row r="33" spans="1:10" ht="16.2" thickBot="1" x14ac:dyDescent="0.35">
      <c r="A33" s="349" t="s">
        <v>31</v>
      </c>
      <c r="B33" s="350"/>
      <c r="C33" s="350"/>
      <c r="D33" s="350"/>
      <c r="E33" s="350"/>
      <c r="F33" s="350"/>
      <c r="G33" s="350"/>
      <c r="H33" s="350"/>
      <c r="I33" s="350"/>
      <c r="J33" s="350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ht="31.2" x14ac:dyDescent="0.3">
      <c r="A35" s="13" t="s">
        <v>309</v>
      </c>
      <c r="B35" s="47">
        <v>500</v>
      </c>
      <c r="C35" s="47">
        <v>356</v>
      </c>
      <c r="D35" s="47">
        <v>355</v>
      </c>
      <c r="E35" s="47">
        <v>355</v>
      </c>
      <c r="F35" s="47">
        <v>335</v>
      </c>
      <c r="G35" s="91">
        <f>IFERROR(C35/B35,0)</f>
        <v>0.71199999999999997</v>
      </c>
      <c r="H35" s="91">
        <f>IFERROR(E35/D35,0)</f>
        <v>1</v>
      </c>
      <c r="I35" s="91">
        <f>IFERROR(F35/E35,0)</f>
        <v>0.94366197183098588</v>
      </c>
      <c r="J35" s="91">
        <f>IFERROR(F35/B35,0)</f>
        <v>0.67</v>
      </c>
    </row>
    <row r="36" spans="1:10" x14ac:dyDescent="0.3">
      <c r="A36" s="13"/>
      <c r="B36" s="2"/>
      <c r="C36" s="2"/>
      <c r="D36" s="2"/>
      <c r="E36" s="2"/>
      <c r="F36" s="2"/>
      <c r="G36" s="92">
        <f t="shared" ref="G36:G47" si="5">IFERROR(C36/B36,0)</f>
        <v>0</v>
      </c>
      <c r="H36" s="92">
        <f t="shared" ref="H36:H47" si="6">IFERROR(E36/D36,0)</f>
        <v>0</v>
      </c>
      <c r="I36" s="92">
        <f t="shared" ref="I36:I47" si="7">IFERROR(F36/E36,0)</f>
        <v>0</v>
      </c>
      <c r="J36" s="92">
        <f t="shared" ref="J36:J47" si="8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5"/>
        <v>0</v>
      </c>
      <c r="H37" s="92">
        <f t="shared" si="6"/>
        <v>0</v>
      </c>
      <c r="I37" s="92">
        <f t="shared" si="7"/>
        <v>0</v>
      </c>
      <c r="J37" s="92">
        <f t="shared" si="8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5"/>
        <v>0</v>
      </c>
      <c r="H38" s="92">
        <f t="shared" si="6"/>
        <v>0</v>
      </c>
      <c r="I38" s="92">
        <f t="shared" si="7"/>
        <v>0</v>
      </c>
      <c r="J38" s="92">
        <f t="shared" si="8"/>
        <v>0</v>
      </c>
    </row>
    <row r="39" spans="1:10" x14ac:dyDescent="0.3">
      <c r="A39" s="13"/>
      <c r="B39" s="2"/>
      <c r="C39" s="2"/>
      <c r="D39" s="2"/>
      <c r="E39" s="2"/>
      <c r="F39" s="2"/>
      <c r="G39" s="92">
        <f t="shared" si="5"/>
        <v>0</v>
      </c>
      <c r="H39" s="92">
        <f t="shared" si="6"/>
        <v>0</v>
      </c>
      <c r="I39" s="92">
        <f t="shared" si="7"/>
        <v>0</v>
      </c>
      <c r="J39" s="92">
        <f t="shared" si="8"/>
        <v>0</v>
      </c>
    </row>
    <row r="40" spans="1:10" x14ac:dyDescent="0.3">
      <c r="A40" s="13"/>
      <c r="B40" s="2"/>
      <c r="C40" s="2"/>
      <c r="D40" s="2"/>
      <c r="E40" s="2"/>
      <c r="F40" s="2"/>
      <c r="G40" s="92">
        <f t="shared" si="5"/>
        <v>0</v>
      </c>
      <c r="H40" s="92">
        <f t="shared" si="6"/>
        <v>0</v>
      </c>
      <c r="I40" s="92">
        <f t="shared" si="7"/>
        <v>0</v>
      </c>
      <c r="J40" s="92">
        <f t="shared" si="8"/>
        <v>0</v>
      </c>
    </row>
    <row r="41" spans="1:10" x14ac:dyDescent="0.3">
      <c r="A41" s="13"/>
      <c r="B41" s="2"/>
      <c r="C41" s="2"/>
      <c r="D41" s="2"/>
      <c r="E41" s="2"/>
      <c r="F41" s="2"/>
      <c r="G41" s="92">
        <f t="shared" si="5"/>
        <v>0</v>
      </c>
      <c r="H41" s="92">
        <f t="shared" si="6"/>
        <v>0</v>
      </c>
      <c r="I41" s="92">
        <f t="shared" si="7"/>
        <v>0</v>
      </c>
      <c r="J41" s="92">
        <f t="shared" si="8"/>
        <v>0</v>
      </c>
    </row>
    <row r="42" spans="1:10" x14ac:dyDescent="0.3">
      <c r="A42" s="13"/>
      <c r="B42" s="2"/>
      <c r="C42" s="2"/>
      <c r="D42" s="2"/>
      <c r="E42" s="2"/>
      <c r="F42" s="2"/>
      <c r="G42" s="92">
        <f t="shared" si="5"/>
        <v>0</v>
      </c>
      <c r="H42" s="92">
        <f t="shared" si="6"/>
        <v>0</v>
      </c>
      <c r="I42" s="92">
        <f t="shared" si="7"/>
        <v>0</v>
      </c>
      <c r="J42" s="92">
        <f t="shared" si="8"/>
        <v>0</v>
      </c>
    </row>
    <row r="43" spans="1:10" x14ac:dyDescent="0.3">
      <c r="A43" s="13"/>
      <c r="B43" s="39"/>
      <c r="C43" s="39"/>
      <c r="D43" s="39"/>
      <c r="E43" s="39"/>
      <c r="F43" s="39"/>
      <c r="G43" s="92">
        <f t="shared" si="5"/>
        <v>0</v>
      </c>
      <c r="H43" s="92">
        <f t="shared" si="6"/>
        <v>0</v>
      </c>
      <c r="I43" s="92">
        <f t="shared" si="7"/>
        <v>0</v>
      </c>
      <c r="J43" s="92">
        <f t="shared" si="8"/>
        <v>0</v>
      </c>
    </row>
    <row r="44" spans="1:10" x14ac:dyDescent="0.3">
      <c r="A44" s="13"/>
      <c r="B44" s="30"/>
      <c r="C44" s="30"/>
      <c r="D44" s="39"/>
      <c r="E44" s="39"/>
      <c r="F44" s="39"/>
      <c r="G44" s="92">
        <f t="shared" si="5"/>
        <v>0</v>
      </c>
      <c r="H44" s="92">
        <f t="shared" si="6"/>
        <v>0</v>
      </c>
      <c r="I44" s="92">
        <f t="shared" si="7"/>
        <v>0</v>
      </c>
      <c r="J44" s="92">
        <f t="shared" si="8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5"/>
        <v>0</v>
      </c>
      <c r="H45" s="92">
        <f t="shared" si="6"/>
        <v>0</v>
      </c>
      <c r="I45" s="92">
        <f t="shared" si="7"/>
        <v>0</v>
      </c>
      <c r="J45" s="92">
        <f t="shared" si="8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5"/>
        <v>0</v>
      </c>
      <c r="H46" s="92">
        <f t="shared" si="6"/>
        <v>0</v>
      </c>
      <c r="I46" s="92">
        <f t="shared" si="7"/>
        <v>0</v>
      </c>
      <c r="J46" s="92">
        <f t="shared" si="8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si="5"/>
        <v>0</v>
      </c>
      <c r="H47" s="92">
        <f t="shared" si="6"/>
        <v>0</v>
      </c>
      <c r="I47" s="92">
        <f t="shared" si="7"/>
        <v>0</v>
      </c>
      <c r="J47" s="92">
        <f t="shared" si="8"/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ref="G48:G60" si="9">IFERROR(C48/B48,0)</f>
        <v>0</v>
      </c>
      <c r="H48" s="92">
        <f t="shared" ref="H48:H60" si="10">IFERROR(E48/D48,0)</f>
        <v>0</v>
      </c>
      <c r="I48" s="92">
        <f t="shared" ref="I48:I60" si="11">IFERROR(F48/E48,0)</f>
        <v>0</v>
      </c>
      <c r="J48" s="92">
        <f t="shared" ref="J48:J60" si="12">IFERROR(F48/B48,0)</f>
        <v>0</v>
      </c>
    </row>
    <row r="49" spans="1:10" x14ac:dyDescent="0.3">
      <c r="A49" s="13"/>
      <c r="B49" s="2"/>
      <c r="C49" s="2"/>
      <c r="D49" s="2"/>
      <c r="E49" s="2"/>
      <c r="F49" s="2"/>
      <c r="G49" s="92">
        <f t="shared" si="9"/>
        <v>0</v>
      </c>
      <c r="H49" s="92">
        <f t="shared" si="10"/>
        <v>0</v>
      </c>
      <c r="I49" s="92">
        <f t="shared" si="11"/>
        <v>0</v>
      </c>
      <c r="J49" s="92">
        <f t="shared" si="12"/>
        <v>0</v>
      </c>
    </row>
    <row r="50" spans="1:10" x14ac:dyDescent="0.3">
      <c r="A50" s="13"/>
      <c r="B50" s="2"/>
      <c r="C50" s="2"/>
      <c r="D50" s="2"/>
      <c r="E50" s="2"/>
      <c r="F50" s="2"/>
      <c r="G50" s="92">
        <f t="shared" si="9"/>
        <v>0</v>
      </c>
      <c r="H50" s="92">
        <f t="shared" si="10"/>
        <v>0</v>
      </c>
      <c r="I50" s="92">
        <f t="shared" si="11"/>
        <v>0</v>
      </c>
      <c r="J50" s="92">
        <f t="shared" si="12"/>
        <v>0</v>
      </c>
    </row>
    <row r="51" spans="1:10" x14ac:dyDescent="0.3">
      <c r="A51" s="13"/>
      <c r="B51" s="2"/>
      <c r="C51" s="2"/>
      <c r="D51" s="2"/>
      <c r="E51" s="2"/>
      <c r="F51" s="2"/>
      <c r="G51" s="92">
        <f t="shared" si="9"/>
        <v>0</v>
      </c>
      <c r="H51" s="92">
        <f t="shared" si="10"/>
        <v>0</v>
      </c>
      <c r="I51" s="92">
        <f t="shared" si="11"/>
        <v>0</v>
      </c>
      <c r="J51" s="92">
        <f t="shared" si="12"/>
        <v>0</v>
      </c>
    </row>
    <row r="52" spans="1:10" x14ac:dyDescent="0.3">
      <c r="A52" s="13"/>
      <c r="B52" s="2"/>
      <c r="C52" s="2"/>
      <c r="D52" s="2"/>
      <c r="E52" s="2"/>
      <c r="F52" s="2"/>
      <c r="G52" s="92">
        <f t="shared" si="9"/>
        <v>0</v>
      </c>
      <c r="H52" s="92">
        <f t="shared" si="10"/>
        <v>0</v>
      </c>
      <c r="I52" s="92">
        <f t="shared" si="11"/>
        <v>0</v>
      </c>
      <c r="J52" s="92">
        <f t="shared" si="12"/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9"/>
        <v>0</v>
      </c>
      <c r="H53" s="92">
        <f t="shared" si="10"/>
        <v>0</v>
      </c>
      <c r="I53" s="92">
        <f t="shared" si="11"/>
        <v>0</v>
      </c>
      <c r="J53" s="92">
        <f t="shared" si="12"/>
        <v>0</v>
      </c>
    </row>
    <row r="54" spans="1:10" x14ac:dyDescent="0.3">
      <c r="A54" s="13"/>
      <c r="B54" s="2"/>
      <c r="C54" s="2"/>
      <c r="D54" s="2"/>
      <c r="E54" s="2"/>
      <c r="F54" s="2"/>
      <c r="G54" s="92">
        <f t="shared" si="9"/>
        <v>0</v>
      </c>
      <c r="H54" s="92">
        <f t="shared" si="10"/>
        <v>0</v>
      </c>
      <c r="I54" s="92">
        <f t="shared" si="11"/>
        <v>0</v>
      </c>
      <c r="J54" s="92">
        <f t="shared" si="12"/>
        <v>0</v>
      </c>
    </row>
    <row r="55" spans="1:10" x14ac:dyDescent="0.3">
      <c r="A55" s="13"/>
      <c r="B55" s="2"/>
      <c r="C55" s="2"/>
      <c r="D55" s="2"/>
      <c r="E55" s="2"/>
      <c r="F55" s="2"/>
      <c r="G55" s="92">
        <f t="shared" si="9"/>
        <v>0</v>
      </c>
      <c r="H55" s="92">
        <f t="shared" si="10"/>
        <v>0</v>
      </c>
      <c r="I55" s="92">
        <f t="shared" si="11"/>
        <v>0</v>
      </c>
      <c r="J55" s="92">
        <f t="shared" si="12"/>
        <v>0</v>
      </c>
    </row>
    <row r="56" spans="1:10" x14ac:dyDescent="0.3">
      <c r="A56" s="13"/>
      <c r="B56" s="2"/>
      <c r="C56" s="2"/>
      <c r="D56" s="2"/>
      <c r="E56" s="2"/>
      <c r="F56" s="2"/>
      <c r="G56" s="92">
        <f t="shared" si="9"/>
        <v>0</v>
      </c>
      <c r="H56" s="92">
        <f t="shared" si="10"/>
        <v>0</v>
      </c>
      <c r="I56" s="92">
        <f t="shared" si="11"/>
        <v>0</v>
      </c>
      <c r="J56" s="92">
        <f t="shared" si="12"/>
        <v>0</v>
      </c>
    </row>
    <row r="57" spans="1:10" x14ac:dyDescent="0.3">
      <c r="A57" s="13"/>
      <c r="B57" s="2"/>
      <c r="C57" s="2"/>
      <c r="D57" s="2"/>
      <c r="E57" s="2"/>
      <c r="F57" s="2"/>
      <c r="G57" s="92">
        <f t="shared" si="9"/>
        <v>0</v>
      </c>
      <c r="H57" s="92">
        <f t="shared" si="10"/>
        <v>0</v>
      </c>
      <c r="I57" s="92">
        <f t="shared" si="11"/>
        <v>0</v>
      </c>
      <c r="J57" s="92">
        <f t="shared" si="12"/>
        <v>0</v>
      </c>
    </row>
    <row r="58" spans="1:10" x14ac:dyDescent="0.3">
      <c r="A58" s="13"/>
      <c r="B58" s="2"/>
      <c r="C58" s="2"/>
      <c r="D58" s="2"/>
      <c r="E58" s="2"/>
      <c r="F58" s="2"/>
      <c r="G58" s="92">
        <f t="shared" si="9"/>
        <v>0</v>
      </c>
      <c r="H58" s="92">
        <f t="shared" si="10"/>
        <v>0</v>
      </c>
      <c r="I58" s="92">
        <f t="shared" si="11"/>
        <v>0</v>
      </c>
      <c r="J58" s="92">
        <f t="shared" si="12"/>
        <v>0</v>
      </c>
    </row>
    <row r="59" spans="1:10" x14ac:dyDescent="0.3">
      <c r="A59" s="13"/>
      <c r="B59" s="2"/>
      <c r="C59" s="2"/>
      <c r="D59" s="2"/>
      <c r="E59" s="2"/>
      <c r="F59" s="2"/>
      <c r="G59" s="92">
        <f t="shared" si="9"/>
        <v>0</v>
      </c>
      <c r="H59" s="92">
        <f t="shared" si="10"/>
        <v>0</v>
      </c>
      <c r="I59" s="92">
        <f t="shared" si="11"/>
        <v>0</v>
      </c>
      <c r="J59" s="92">
        <f t="shared" si="12"/>
        <v>0</v>
      </c>
    </row>
    <row r="60" spans="1:10" x14ac:dyDescent="0.3">
      <c r="A60" s="13"/>
      <c r="B60" s="2"/>
      <c r="C60" s="2"/>
      <c r="D60" s="2"/>
      <c r="E60" s="2"/>
      <c r="F60" s="2"/>
      <c r="G60" s="92">
        <f t="shared" si="9"/>
        <v>0</v>
      </c>
      <c r="H60" s="92">
        <f t="shared" si="10"/>
        <v>0</v>
      </c>
      <c r="I60" s="92">
        <f t="shared" si="11"/>
        <v>0</v>
      </c>
      <c r="J60" s="92">
        <f t="shared" si="12"/>
        <v>0</v>
      </c>
    </row>
    <row r="61" spans="1:10" x14ac:dyDescent="0.3">
      <c r="A61" s="30"/>
      <c r="B61" s="39"/>
      <c r="C61" s="39"/>
      <c r="D61" s="39"/>
      <c r="E61" s="39"/>
      <c r="F61" s="39"/>
      <c r="G61" s="92">
        <f>IFERROR(C61/B61,0)</f>
        <v>0</v>
      </c>
      <c r="H61" s="92">
        <f>IFERROR(E61/D61,0)</f>
        <v>0</v>
      </c>
      <c r="I61" s="92">
        <f>IFERROR(F61/E61,0)</f>
        <v>0</v>
      </c>
      <c r="J61" s="92">
        <f>IFERROR(F61/B61,0)</f>
        <v>0</v>
      </c>
    </row>
    <row r="62" spans="1:10" x14ac:dyDescent="0.3">
      <c r="A62" s="90" t="s">
        <v>32</v>
      </c>
      <c r="B62" s="37">
        <f>SUM(B35:B61)</f>
        <v>500</v>
      </c>
      <c r="C62" s="37">
        <f>SUM(C35:C61)</f>
        <v>356</v>
      </c>
      <c r="D62" s="37">
        <f>SUM(D35:D61)</f>
        <v>355</v>
      </c>
      <c r="E62" s="37">
        <f>SUM(E35:E61)</f>
        <v>355</v>
      </c>
      <c r="F62" s="37">
        <f>SUM(F35:F61)</f>
        <v>335</v>
      </c>
      <c r="G62" s="92">
        <f>IFERROR(C62/B62,0)</f>
        <v>0.71199999999999997</v>
      </c>
      <c r="H62" s="92">
        <f>IFERROR(E62/D62,0)</f>
        <v>1</v>
      </c>
      <c r="I62" s="92">
        <f>IFERROR(F62/E62,0)</f>
        <v>0.94366197183098588</v>
      </c>
      <c r="J62" s="92">
        <f>IFERROR(F62/B62,0)</f>
        <v>0.67</v>
      </c>
    </row>
    <row r="64" spans="1:10" ht="16.2" thickBot="1" x14ac:dyDescent="0.35">
      <c r="A64" s="352" t="s">
        <v>80</v>
      </c>
      <c r="B64" s="353"/>
      <c r="C64" s="353"/>
      <c r="D64" s="353"/>
      <c r="E64" s="354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x14ac:dyDescent="0.3">
      <c r="A66" s="43" t="s">
        <v>308</v>
      </c>
      <c r="B66" s="47">
        <v>139</v>
      </c>
      <c r="C66" s="47">
        <v>139</v>
      </c>
      <c r="D66" s="47">
        <v>139</v>
      </c>
      <c r="E66" s="47">
        <v>137</v>
      </c>
      <c r="F66" s="93">
        <f>+IFERROR(B66/(C4+C35),0)*100</f>
        <v>23.559322033898304</v>
      </c>
      <c r="G66" s="93">
        <f>+IFERROR(C66/(D4+D35),0)*100</f>
        <v>23.599320882852293</v>
      </c>
      <c r="H66" s="93">
        <f>+IFERROR(D66/(E4+E35),0)*100</f>
        <v>23.599320882852293</v>
      </c>
      <c r="I66" s="93">
        <f>+IFERROR(E66/(F4+F35),0)*100</f>
        <v>24.508050089445437</v>
      </c>
    </row>
    <row r="67" spans="1:9" ht="31.2" x14ac:dyDescent="0.3">
      <c r="A67" s="13" t="s">
        <v>312</v>
      </c>
      <c r="B67" s="2">
        <v>70</v>
      </c>
      <c r="C67" s="2">
        <v>70</v>
      </c>
      <c r="D67" s="2">
        <v>70</v>
      </c>
      <c r="E67" s="2">
        <v>69</v>
      </c>
      <c r="F67" s="94">
        <f t="shared" ref="F67:F76" si="13">+IFERROR(B67/(C5+C36),0)*100</f>
        <v>77.777777777777786</v>
      </c>
      <c r="G67" s="94">
        <f t="shared" ref="G67:G76" si="14">+IFERROR(C67/(D5+D36),0)*100</f>
        <v>77.777777777777786</v>
      </c>
      <c r="H67" s="94">
        <f t="shared" ref="H67:H77" si="15">+IFERROR(D67/(E5+E36),0)*100</f>
        <v>77.777777777777786</v>
      </c>
      <c r="I67" s="94">
        <f t="shared" ref="I67:I77" si="16">+IFERROR(E67/(F5+F36),0)*100</f>
        <v>77.528089887640448</v>
      </c>
    </row>
    <row r="68" spans="1:9" ht="31.2" x14ac:dyDescent="0.3">
      <c r="A68" s="13" t="s">
        <v>313</v>
      </c>
      <c r="B68" s="2">
        <v>189</v>
      </c>
      <c r="C68" s="2">
        <v>189</v>
      </c>
      <c r="D68" s="2">
        <v>189</v>
      </c>
      <c r="E68" s="2">
        <v>181</v>
      </c>
      <c r="F68" s="94">
        <f t="shared" si="13"/>
        <v>0</v>
      </c>
      <c r="G68" s="94">
        <f t="shared" si="14"/>
        <v>0</v>
      </c>
      <c r="H68" s="94">
        <f t="shared" si="15"/>
        <v>0</v>
      </c>
      <c r="I68" s="94">
        <f t="shared" si="16"/>
        <v>0</v>
      </c>
    </row>
    <row r="69" spans="1:9" x14ac:dyDescent="0.3">
      <c r="A69" s="13"/>
      <c r="B69" s="2"/>
      <c r="C69" s="2"/>
      <c r="D69" s="2"/>
      <c r="E69" s="2"/>
      <c r="F69" s="94">
        <f t="shared" si="13"/>
        <v>0</v>
      </c>
      <c r="G69" s="94">
        <f t="shared" si="14"/>
        <v>0</v>
      </c>
      <c r="H69" s="94">
        <f t="shared" si="15"/>
        <v>0</v>
      </c>
      <c r="I69" s="94">
        <f t="shared" si="16"/>
        <v>0</v>
      </c>
    </row>
    <row r="70" spans="1:9" x14ac:dyDescent="0.3">
      <c r="A70" s="13"/>
      <c r="B70" s="2"/>
      <c r="C70" s="2"/>
      <c r="D70" s="2"/>
      <c r="E70" s="2"/>
      <c r="F70" s="94">
        <f t="shared" si="13"/>
        <v>0</v>
      </c>
      <c r="G70" s="94">
        <f t="shared" si="14"/>
        <v>0</v>
      </c>
      <c r="H70" s="94">
        <f t="shared" si="15"/>
        <v>0</v>
      </c>
      <c r="I70" s="94">
        <f t="shared" si="16"/>
        <v>0</v>
      </c>
    </row>
    <row r="71" spans="1:9" x14ac:dyDescent="0.3">
      <c r="A71" s="13"/>
      <c r="B71" s="2"/>
      <c r="C71" s="2"/>
      <c r="D71" s="2"/>
      <c r="E71" s="2"/>
      <c r="F71" s="94">
        <f t="shared" si="13"/>
        <v>0</v>
      </c>
      <c r="G71" s="94">
        <f t="shared" si="14"/>
        <v>0</v>
      </c>
      <c r="H71" s="94">
        <f t="shared" si="15"/>
        <v>0</v>
      </c>
      <c r="I71" s="94">
        <f t="shared" si="16"/>
        <v>0</v>
      </c>
    </row>
    <row r="72" spans="1:9" x14ac:dyDescent="0.3">
      <c r="A72" s="13"/>
      <c r="B72" s="2"/>
      <c r="C72" s="2"/>
      <c r="D72" s="2"/>
      <c r="E72" s="2"/>
      <c r="F72" s="94">
        <f t="shared" si="13"/>
        <v>0</v>
      </c>
      <c r="G72" s="94">
        <f t="shared" si="14"/>
        <v>0</v>
      </c>
      <c r="H72" s="94">
        <f t="shared" si="15"/>
        <v>0</v>
      </c>
      <c r="I72" s="94">
        <f t="shared" si="16"/>
        <v>0</v>
      </c>
    </row>
    <row r="73" spans="1:9" x14ac:dyDescent="0.3">
      <c r="A73" s="13"/>
      <c r="B73" s="39"/>
      <c r="C73" s="39"/>
      <c r="D73" s="39"/>
      <c r="E73" s="39"/>
      <c r="F73" s="94">
        <f t="shared" si="13"/>
        <v>0</v>
      </c>
      <c r="G73" s="94">
        <f t="shared" si="14"/>
        <v>0</v>
      </c>
      <c r="H73" s="94">
        <f t="shared" si="15"/>
        <v>0</v>
      </c>
      <c r="I73" s="94">
        <f t="shared" si="16"/>
        <v>0</v>
      </c>
    </row>
    <row r="74" spans="1:9" x14ac:dyDescent="0.3">
      <c r="A74" s="13"/>
      <c r="B74" s="30"/>
      <c r="C74" s="39"/>
      <c r="D74" s="39"/>
      <c r="E74" s="39"/>
      <c r="F74" s="94">
        <f t="shared" si="13"/>
        <v>0</v>
      </c>
      <c r="G74" s="94">
        <f t="shared" si="14"/>
        <v>0</v>
      </c>
      <c r="H74" s="94">
        <f t="shared" si="15"/>
        <v>0</v>
      </c>
      <c r="I74" s="94">
        <f t="shared" si="16"/>
        <v>0</v>
      </c>
    </row>
    <row r="75" spans="1:9" x14ac:dyDescent="0.3">
      <c r="A75" s="13"/>
      <c r="B75" s="2"/>
      <c r="C75" s="2"/>
      <c r="D75" s="2"/>
      <c r="E75" s="2"/>
      <c r="F75" s="94">
        <f t="shared" si="13"/>
        <v>0</v>
      </c>
      <c r="G75" s="94">
        <f t="shared" si="14"/>
        <v>0</v>
      </c>
      <c r="H75" s="94">
        <f t="shared" si="15"/>
        <v>0</v>
      </c>
      <c r="I75" s="94">
        <f t="shared" si="16"/>
        <v>0</v>
      </c>
    </row>
    <row r="76" spans="1:9" x14ac:dyDescent="0.3">
      <c r="A76" s="13"/>
      <c r="B76" s="2"/>
      <c r="C76" s="2"/>
      <c r="D76" s="2"/>
      <c r="E76" s="2"/>
      <c r="F76" s="94">
        <f t="shared" si="13"/>
        <v>0</v>
      </c>
      <c r="G76" s="94">
        <f t="shared" si="14"/>
        <v>0</v>
      </c>
      <c r="H76" s="94">
        <f t="shared" si="15"/>
        <v>0</v>
      </c>
      <c r="I76" s="94">
        <f t="shared" si="16"/>
        <v>0</v>
      </c>
    </row>
    <row r="77" spans="1:9" x14ac:dyDescent="0.3">
      <c r="A77" s="13"/>
      <c r="B77" s="2"/>
      <c r="C77" s="2"/>
      <c r="D77" s="2"/>
      <c r="E77" s="2"/>
      <c r="F77" s="94">
        <f t="shared" ref="F77:G87" si="17">+IFERROR(B77/(C15+C46),0)*100</f>
        <v>0</v>
      </c>
      <c r="G77" s="94">
        <f t="shared" si="17"/>
        <v>0</v>
      </c>
      <c r="H77" s="94">
        <f t="shared" si="15"/>
        <v>0</v>
      </c>
      <c r="I77" s="94">
        <f t="shared" si="16"/>
        <v>0</v>
      </c>
    </row>
    <row r="78" spans="1:9" x14ac:dyDescent="0.3">
      <c r="A78" s="13"/>
      <c r="B78" s="2"/>
      <c r="C78" s="2"/>
      <c r="D78" s="2"/>
      <c r="E78" s="2"/>
      <c r="F78" s="94">
        <f t="shared" si="17"/>
        <v>0</v>
      </c>
      <c r="G78" s="94">
        <f t="shared" si="17"/>
        <v>0</v>
      </c>
      <c r="H78" s="94">
        <f t="shared" ref="H78:H93" si="18">+IFERROR(D78/(E16+E47),0)*100</f>
        <v>0</v>
      </c>
      <c r="I78" s="94">
        <f t="shared" ref="I78:I93" si="19">+IFERROR(E78/(F16+F47),0)*100</f>
        <v>0</v>
      </c>
    </row>
    <row r="79" spans="1:9" x14ac:dyDescent="0.3">
      <c r="A79" s="13"/>
      <c r="B79" s="2"/>
      <c r="C79" s="2"/>
      <c r="D79" s="2"/>
      <c r="E79" s="2"/>
      <c r="F79" s="94">
        <f t="shared" si="17"/>
        <v>0</v>
      </c>
      <c r="G79" s="94">
        <f t="shared" si="17"/>
        <v>0</v>
      </c>
      <c r="H79" s="94">
        <f t="shared" si="18"/>
        <v>0</v>
      </c>
      <c r="I79" s="94">
        <f t="shared" si="19"/>
        <v>0</v>
      </c>
    </row>
    <row r="80" spans="1:9" x14ac:dyDescent="0.3">
      <c r="A80" s="13"/>
      <c r="B80" s="2"/>
      <c r="C80" s="2"/>
      <c r="D80" s="2"/>
      <c r="E80" s="2"/>
      <c r="F80" s="94">
        <f t="shared" si="17"/>
        <v>0</v>
      </c>
      <c r="G80" s="94">
        <f t="shared" si="17"/>
        <v>0</v>
      </c>
      <c r="H80" s="94">
        <f t="shared" si="18"/>
        <v>0</v>
      </c>
      <c r="I80" s="94">
        <f t="shared" si="19"/>
        <v>0</v>
      </c>
    </row>
    <row r="81" spans="1:9" x14ac:dyDescent="0.3">
      <c r="A81" s="13"/>
      <c r="B81" s="2"/>
      <c r="C81" s="2"/>
      <c r="D81" s="2"/>
      <c r="E81" s="2"/>
      <c r="F81" s="94">
        <f t="shared" si="17"/>
        <v>0</v>
      </c>
      <c r="G81" s="94">
        <f t="shared" si="17"/>
        <v>0</v>
      </c>
      <c r="H81" s="94">
        <f t="shared" si="18"/>
        <v>0</v>
      </c>
      <c r="I81" s="94">
        <f t="shared" si="19"/>
        <v>0</v>
      </c>
    </row>
    <row r="82" spans="1:9" x14ac:dyDescent="0.3">
      <c r="A82" s="13"/>
      <c r="B82" s="2"/>
      <c r="C82" s="2"/>
      <c r="D82" s="2"/>
      <c r="E82" s="2"/>
      <c r="F82" s="94">
        <f t="shared" si="17"/>
        <v>0</v>
      </c>
      <c r="G82" s="94">
        <f t="shared" si="17"/>
        <v>0</v>
      </c>
      <c r="H82" s="94">
        <f t="shared" si="18"/>
        <v>0</v>
      </c>
      <c r="I82" s="94">
        <f t="shared" si="19"/>
        <v>0</v>
      </c>
    </row>
    <row r="83" spans="1:9" x14ac:dyDescent="0.3">
      <c r="A83" s="13"/>
      <c r="B83" s="2"/>
      <c r="C83" s="2"/>
      <c r="D83" s="2"/>
      <c r="E83" s="2"/>
      <c r="F83" s="94">
        <f t="shared" si="17"/>
        <v>0</v>
      </c>
      <c r="G83" s="94">
        <f t="shared" si="17"/>
        <v>0</v>
      </c>
      <c r="H83" s="94">
        <f t="shared" si="18"/>
        <v>0</v>
      </c>
      <c r="I83" s="94">
        <f t="shared" si="19"/>
        <v>0</v>
      </c>
    </row>
    <row r="84" spans="1:9" x14ac:dyDescent="0.3">
      <c r="A84" s="13"/>
      <c r="B84" s="2"/>
      <c r="C84" s="2"/>
      <c r="D84" s="2"/>
      <c r="E84" s="2"/>
      <c r="F84" s="94">
        <f t="shared" si="17"/>
        <v>0</v>
      </c>
      <c r="G84" s="94">
        <f t="shared" si="17"/>
        <v>0</v>
      </c>
      <c r="H84" s="94">
        <f t="shared" si="18"/>
        <v>0</v>
      </c>
      <c r="I84" s="94">
        <f t="shared" si="19"/>
        <v>0</v>
      </c>
    </row>
    <row r="85" spans="1:9" x14ac:dyDescent="0.3">
      <c r="A85" s="13"/>
      <c r="B85" s="2"/>
      <c r="C85" s="2"/>
      <c r="D85" s="2"/>
      <c r="E85" s="2"/>
      <c r="F85" s="94">
        <f t="shared" si="17"/>
        <v>0</v>
      </c>
      <c r="G85" s="94">
        <f t="shared" si="17"/>
        <v>0</v>
      </c>
      <c r="H85" s="94">
        <f t="shared" si="18"/>
        <v>0</v>
      </c>
      <c r="I85" s="94">
        <f t="shared" si="19"/>
        <v>0</v>
      </c>
    </row>
    <row r="86" spans="1:9" x14ac:dyDescent="0.3">
      <c r="A86" s="13"/>
      <c r="B86" s="2"/>
      <c r="C86" s="2"/>
      <c r="D86" s="2"/>
      <c r="E86" s="2"/>
      <c r="F86" s="94">
        <f t="shared" si="17"/>
        <v>0</v>
      </c>
      <c r="G86" s="94">
        <f t="shared" si="17"/>
        <v>0</v>
      </c>
      <c r="H86" s="94">
        <f t="shared" si="18"/>
        <v>0</v>
      </c>
      <c r="I86" s="94">
        <f t="shared" si="19"/>
        <v>0</v>
      </c>
    </row>
    <row r="87" spans="1:9" x14ac:dyDescent="0.3">
      <c r="A87" s="13"/>
      <c r="B87" s="2"/>
      <c r="C87" s="2"/>
      <c r="D87" s="2"/>
      <c r="E87" s="2"/>
      <c r="F87" s="94">
        <f t="shared" si="17"/>
        <v>0</v>
      </c>
      <c r="G87" s="94">
        <f t="shared" si="17"/>
        <v>0</v>
      </c>
      <c r="H87" s="94">
        <f t="shared" si="18"/>
        <v>0</v>
      </c>
      <c r="I87" s="94">
        <f t="shared" si="19"/>
        <v>0</v>
      </c>
    </row>
    <row r="88" spans="1:9" x14ac:dyDescent="0.3">
      <c r="A88" s="13"/>
      <c r="B88" s="2"/>
      <c r="C88" s="2"/>
      <c r="D88" s="2"/>
      <c r="E88" s="2"/>
      <c r="F88" s="94">
        <f t="shared" ref="F88:G93" si="20">+IFERROR(B88/(C26+C57),0)*100</f>
        <v>0</v>
      </c>
      <c r="G88" s="94">
        <f t="shared" si="20"/>
        <v>0</v>
      </c>
      <c r="H88" s="94">
        <f t="shared" si="18"/>
        <v>0</v>
      </c>
      <c r="I88" s="94">
        <f t="shared" si="19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18"/>
        <v>0</v>
      </c>
      <c r="I89" s="94">
        <f t="shared" si="19"/>
        <v>0</v>
      </c>
    </row>
    <row r="90" spans="1:9" x14ac:dyDescent="0.3">
      <c r="A90" s="13"/>
      <c r="B90" s="2"/>
      <c r="C90" s="2"/>
      <c r="D90" s="2"/>
      <c r="E90" s="2"/>
      <c r="F90" s="94">
        <f t="shared" si="20"/>
        <v>0</v>
      </c>
      <c r="G90" s="94">
        <f t="shared" si="20"/>
        <v>0</v>
      </c>
      <c r="H90" s="94">
        <f t="shared" si="18"/>
        <v>0</v>
      </c>
      <c r="I90" s="94">
        <f t="shared" si="19"/>
        <v>0</v>
      </c>
    </row>
    <row r="91" spans="1:9" x14ac:dyDescent="0.3">
      <c r="A91" s="13"/>
      <c r="B91" s="2"/>
      <c r="C91" s="2"/>
      <c r="D91" s="2"/>
      <c r="E91" s="2"/>
      <c r="F91" s="94">
        <f t="shared" si="20"/>
        <v>0</v>
      </c>
      <c r="G91" s="94">
        <f t="shared" si="20"/>
        <v>0</v>
      </c>
      <c r="H91" s="94">
        <f t="shared" si="18"/>
        <v>0</v>
      </c>
      <c r="I91" s="94">
        <f t="shared" si="19"/>
        <v>0</v>
      </c>
    </row>
    <row r="92" spans="1:9" x14ac:dyDescent="0.3">
      <c r="A92" s="30"/>
      <c r="B92" s="2"/>
      <c r="C92" s="2"/>
      <c r="D92" s="2"/>
      <c r="E92" s="2"/>
      <c r="F92" s="94">
        <f t="shared" si="20"/>
        <v>0</v>
      </c>
      <c r="G92" s="94">
        <f t="shared" si="20"/>
        <v>0</v>
      </c>
      <c r="H92" s="94">
        <f t="shared" si="18"/>
        <v>0</v>
      </c>
      <c r="I92" s="94">
        <f t="shared" si="19"/>
        <v>0</v>
      </c>
    </row>
    <row r="93" spans="1:9" x14ac:dyDescent="0.3">
      <c r="A93" s="90" t="s">
        <v>32</v>
      </c>
      <c r="B93" s="37">
        <f>SUM(B66:B92)</f>
        <v>398</v>
      </c>
      <c r="C93" s="37">
        <f>SUM(C66:C92)</f>
        <v>398</v>
      </c>
      <c r="D93" s="37">
        <f>SUM(D66:D92)</f>
        <v>398</v>
      </c>
      <c r="E93" s="37">
        <f>SUM(E66:E92)</f>
        <v>387</v>
      </c>
      <c r="F93" s="94">
        <f t="shared" si="20"/>
        <v>58.529411764705884</v>
      </c>
      <c r="G93" s="94">
        <f t="shared" si="20"/>
        <v>58.615611192930785</v>
      </c>
      <c r="H93" s="94">
        <f t="shared" si="18"/>
        <v>58.615611192930785</v>
      </c>
      <c r="I93" s="94">
        <f t="shared" si="19"/>
        <v>59.722222222222221</v>
      </c>
    </row>
    <row r="94" spans="1:9" x14ac:dyDescent="0.3">
      <c r="A94" s="16"/>
    </row>
    <row r="95" spans="1:9" ht="16.2" thickBot="1" x14ac:dyDescent="0.35">
      <c r="A95" s="82" t="s">
        <v>81</v>
      </c>
      <c r="B95" s="6"/>
      <c r="C95" s="6"/>
      <c r="D95" s="6"/>
      <c r="E95" s="6"/>
    </row>
    <row r="96" spans="1:9" ht="63" thickBot="1" x14ac:dyDescent="0.35">
      <c r="A96" s="60" t="s">
        <v>65</v>
      </c>
      <c r="B96" s="61" t="s">
        <v>67</v>
      </c>
      <c r="C96" s="62" t="s">
        <v>68</v>
      </c>
      <c r="D96" s="62" t="s">
        <v>69</v>
      </c>
      <c r="E96" s="62" t="s">
        <v>70</v>
      </c>
      <c r="F96" s="63" t="s">
        <v>76</v>
      </c>
      <c r="G96" s="63" t="s">
        <v>77</v>
      </c>
      <c r="H96" s="63" t="s">
        <v>78</v>
      </c>
      <c r="I96" s="64" t="s">
        <v>79</v>
      </c>
    </row>
    <row r="97" spans="1:9" x14ac:dyDescent="0.3">
      <c r="A97" s="43" t="s">
        <v>308</v>
      </c>
      <c r="B97" s="47">
        <v>17</v>
      </c>
      <c r="C97" s="47">
        <v>17</v>
      </c>
      <c r="D97" s="47">
        <v>17</v>
      </c>
      <c r="E97" s="47">
        <v>17</v>
      </c>
      <c r="F97" s="93">
        <f>+IFERROR(B97/(C4+C35),0)*100</f>
        <v>2.8813559322033897</v>
      </c>
      <c r="G97" s="93">
        <f>+IFERROR(C97/(D4+D35),0)*100</f>
        <v>2.8862478777589131</v>
      </c>
      <c r="H97" s="93">
        <f>+IFERROR(D97/(E4+E35),0)*100</f>
        <v>2.8862478777589131</v>
      </c>
      <c r="I97" s="93">
        <f>+IFERROR(E97/(F4+F35),0)*100</f>
        <v>3.0411449016100178</v>
      </c>
    </row>
    <row r="98" spans="1:9" ht="31.2" x14ac:dyDescent="0.3">
      <c r="A98" s="13" t="s">
        <v>312</v>
      </c>
      <c r="B98" s="2">
        <v>19</v>
      </c>
      <c r="C98" s="2">
        <v>19</v>
      </c>
      <c r="D98" s="2">
        <v>19</v>
      </c>
      <c r="E98" s="2">
        <v>19</v>
      </c>
      <c r="F98" s="94">
        <f t="shared" ref="F98:F110" si="21">+IFERROR(B98/(C5+C36),0)*100</f>
        <v>21.111111111111111</v>
      </c>
      <c r="G98" s="94">
        <f t="shared" ref="G98:G111" si="22">+IFERROR(C98/(D5+D36),0)*100</f>
        <v>21.111111111111111</v>
      </c>
      <c r="H98" s="94">
        <f t="shared" ref="H98:H111" si="23">+IFERROR(D98/(E5+E36),0)*100</f>
        <v>21.111111111111111</v>
      </c>
      <c r="I98" s="94">
        <f t="shared" ref="I98:I111" si="24">+IFERROR(E98/(F5+F36),0)*100</f>
        <v>21.348314606741571</v>
      </c>
    </row>
    <row r="99" spans="1:9" ht="31.2" x14ac:dyDescent="0.3">
      <c r="A99" s="13" t="s">
        <v>313</v>
      </c>
      <c r="B99" s="2">
        <v>42</v>
      </c>
      <c r="C99" s="2">
        <v>42</v>
      </c>
      <c r="D99" s="2">
        <v>42</v>
      </c>
      <c r="E99" s="2">
        <v>39</v>
      </c>
      <c r="F99" s="94">
        <f t="shared" si="21"/>
        <v>0</v>
      </c>
      <c r="G99" s="94">
        <f t="shared" si="22"/>
        <v>0</v>
      </c>
      <c r="H99" s="94">
        <f t="shared" si="23"/>
        <v>0</v>
      </c>
      <c r="I99" s="94">
        <f t="shared" si="24"/>
        <v>0</v>
      </c>
    </row>
    <row r="100" spans="1:9" x14ac:dyDescent="0.3">
      <c r="A100" s="13"/>
      <c r="B100" s="2"/>
      <c r="C100" s="2"/>
      <c r="D100" s="2"/>
      <c r="E100" s="2"/>
      <c r="F100" s="94">
        <f t="shared" si="21"/>
        <v>0</v>
      </c>
      <c r="G100" s="94">
        <f t="shared" si="22"/>
        <v>0</v>
      </c>
      <c r="H100" s="94">
        <f t="shared" si="23"/>
        <v>0</v>
      </c>
      <c r="I100" s="94">
        <f t="shared" si="24"/>
        <v>0</v>
      </c>
    </row>
    <row r="101" spans="1:9" x14ac:dyDescent="0.3">
      <c r="A101" s="13"/>
      <c r="B101" s="2"/>
      <c r="C101" s="2"/>
      <c r="D101" s="2"/>
      <c r="E101" s="2"/>
      <c r="F101" s="94">
        <f t="shared" si="21"/>
        <v>0</v>
      </c>
      <c r="G101" s="94">
        <f t="shared" si="22"/>
        <v>0</v>
      </c>
      <c r="H101" s="94">
        <f t="shared" si="23"/>
        <v>0</v>
      </c>
      <c r="I101" s="94">
        <f t="shared" si="24"/>
        <v>0</v>
      </c>
    </row>
    <row r="102" spans="1:9" x14ac:dyDescent="0.3">
      <c r="A102" s="13"/>
      <c r="B102" s="2"/>
      <c r="C102" s="2"/>
      <c r="D102" s="2"/>
      <c r="E102" s="2"/>
      <c r="F102" s="94">
        <f t="shared" si="21"/>
        <v>0</v>
      </c>
      <c r="G102" s="94">
        <f t="shared" si="22"/>
        <v>0</v>
      </c>
      <c r="H102" s="94">
        <f t="shared" si="23"/>
        <v>0</v>
      </c>
      <c r="I102" s="94">
        <f t="shared" si="24"/>
        <v>0</v>
      </c>
    </row>
    <row r="103" spans="1:9" x14ac:dyDescent="0.3">
      <c r="A103" s="13"/>
      <c r="B103" s="2"/>
      <c r="C103" s="2"/>
      <c r="D103" s="2"/>
      <c r="E103" s="2"/>
      <c r="F103" s="94">
        <f t="shared" si="21"/>
        <v>0</v>
      </c>
      <c r="G103" s="94">
        <f t="shared" si="22"/>
        <v>0</v>
      </c>
      <c r="H103" s="94">
        <f t="shared" si="23"/>
        <v>0</v>
      </c>
      <c r="I103" s="94">
        <f t="shared" si="24"/>
        <v>0</v>
      </c>
    </row>
    <row r="104" spans="1:9" x14ac:dyDescent="0.3">
      <c r="A104" s="13"/>
      <c r="B104" s="2"/>
      <c r="C104" s="2"/>
      <c r="D104" s="2"/>
      <c r="E104" s="2"/>
      <c r="F104" s="94">
        <f t="shared" si="21"/>
        <v>0</v>
      </c>
      <c r="G104" s="94">
        <f t="shared" si="22"/>
        <v>0</v>
      </c>
      <c r="H104" s="94">
        <f t="shared" si="23"/>
        <v>0</v>
      </c>
      <c r="I104" s="94">
        <f t="shared" si="24"/>
        <v>0</v>
      </c>
    </row>
    <row r="105" spans="1:9" x14ac:dyDescent="0.3">
      <c r="A105" s="13"/>
      <c r="B105" s="2"/>
      <c r="C105" s="2"/>
      <c r="D105" s="2"/>
      <c r="E105" s="2"/>
      <c r="F105" s="94">
        <f t="shared" si="21"/>
        <v>0</v>
      </c>
      <c r="G105" s="94">
        <f t="shared" si="22"/>
        <v>0</v>
      </c>
      <c r="H105" s="94">
        <f t="shared" si="23"/>
        <v>0</v>
      </c>
      <c r="I105" s="94">
        <f t="shared" si="24"/>
        <v>0</v>
      </c>
    </row>
    <row r="106" spans="1:9" x14ac:dyDescent="0.3">
      <c r="A106" s="13"/>
      <c r="B106" s="2"/>
      <c r="C106" s="2"/>
      <c r="D106" s="2"/>
      <c r="E106" s="2"/>
      <c r="F106" s="94">
        <f t="shared" si="21"/>
        <v>0</v>
      </c>
      <c r="G106" s="94">
        <f t="shared" si="22"/>
        <v>0</v>
      </c>
      <c r="H106" s="94">
        <f t="shared" si="23"/>
        <v>0</v>
      </c>
      <c r="I106" s="94">
        <f t="shared" si="24"/>
        <v>0</v>
      </c>
    </row>
    <row r="107" spans="1:9" x14ac:dyDescent="0.3">
      <c r="A107" s="13"/>
      <c r="B107" s="2"/>
      <c r="C107" s="2"/>
      <c r="D107" s="2"/>
      <c r="E107" s="2"/>
      <c r="F107" s="94">
        <f t="shared" si="21"/>
        <v>0</v>
      </c>
      <c r="G107" s="94">
        <f t="shared" si="22"/>
        <v>0</v>
      </c>
      <c r="H107" s="94">
        <f t="shared" si="23"/>
        <v>0</v>
      </c>
      <c r="I107" s="94">
        <f t="shared" si="24"/>
        <v>0</v>
      </c>
    </row>
    <row r="108" spans="1:9" x14ac:dyDescent="0.3">
      <c r="A108" s="13"/>
      <c r="B108" s="2"/>
      <c r="C108" s="2"/>
      <c r="D108" s="2"/>
      <c r="E108" s="2"/>
      <c r="F108" s="94">
        <f t="shared" si="21"/>
        <v>0</v>
      </c>
      <c r="G108" s="94">
        <f t="shared" si="22"/>
        <v>0</v>
      </c>
      <c r="H108" s="94">
        <f t="shared" si="23"/>
        <v>0</v>
      </c>
      <c r="I108" s="94">
        <f t="shared" si="24"/>
        <v>0</v>
      </c>
    </row>
    <row r="109" spans="1:9" x14ac:dyDescent="0.3">
      <c r="A109" s="13"/>
      <c r="B109" s="2"/>
      <c r="C109" s="2"/>
      <c r="D109" s="2"/>
      <c r="E109" s="2"/>
      <c r="F109" s="94">
        <f t="shared" si="21"/>
        <v>0</v>
      </c>
      <c r="G109" s="94">
        <f t="shared" si="22"/>
        <v>0</v>
      </c>
      <c r="H109" s="94">
        <f t="shared" si="23"/>
        <v>0</v>
      </c>
      <c r="I109" s="94">
        <f t="shared" si="24"/>
        <v>0</v>
      </c>
    </row>
    <row r="110" spans="1:9" x14ac:dyDescent="0.3">
      <c r="A110" s="13"/>
      <c r="B110" s="2"/>
      <c r="C110" s="2"/>
      <c r="D110" s="2"/>
      <c r="E110" s="2"/>
      <c r="F110" s="94">
        <f t="shared" si="21"/>
        <v>0</v>
      </c>
      <c r="G110" s="94">
        <f t="shared" si="22"/>
        <v>0</v>
      </c>
      <c r="H110" s="94">
        <f t="shared" si="23"/>
        <v>0</v>
      </c>
      <c r="I110" s="94">
        <f t="shared" si="24"/>
        <v>0</v>
      </c>
    </row>
    <row r="111" spans="1:9" x14ac:dyDescent="0.3">
      <c r="A111" s="13"/>
      <c r="B111" s="2"/>
      <c r="C111" s="2"/>
      <c r="D111" s="2"/>
      <c r="E111" s="2"/>
      <c r="F111" s="94">
        <f>+IFERROR(B111/(C18+C49),0)*100</f>
        <v>0</v>
      </c>
      <c r="G111" s="94">
        <f t="shared" si="22"/>
        <v>0</v>
      </c>
      <c r="H111" s="94">
        <f t="shared" si="23"/>
        <v>0</v>
      </c>
      <c r="I111" s="94">
        <f t="shared" si="24"/>
        <v>0</v>
      </c>
    </row>
    <row r="112" spans="1:9" x14ac:dyDescent="0.3">
      <c r="A112" s="13"/>
      <c r="B112" s="2"/>
      <c r="C112" s="2"/>
      <c r="D112" s="2"/>
      <c r="E112" s="2"/>
      <c r="F112" s="94">
        <f t="shared" ref="F112:F124" si="25">+IFERROR(B112/(C19+C50),0)*100</f>
        <v>0</v>
      </c>
      <c r="G112" s="94">
        <f t="shared" ref="G112:G124" si="26">+IFERROR(C112/(D19+D50),0)*100</f>
        <v>0</v>
      </c>
      <c r="H112" s="94">
        <f t="shared" ref="H112:H124" si="27">+IFERROR(D112/(E19+E50),0)*100</f>
        <v>0</v>
      </c>
      <c r="I112" s="94">
        <f t="shared" ref="I112:I124" si="28">+IFERROR(E112/(F19+F50),0)*100</f>
        <v>0</v>
      </c>
    </row>
    <row r="113" spans="1:9" x14ac:dyDescent="0.3">
      <c r="A113" s="13"/>
      <c r="B113" s="2"/>
      <c r="C113" s="2"/>
      <c r="D113" s="2"/>
      <c r="E113" s="2"/>
      <c r="F113" s="94">
        <f t="shared" si="25"/>
        <v>0</v>
      </c>
      <c r="G113" s="94">
        <f t="shared" si="26"/>
        <v>0</v>
      </c>
      <c r="H113" s="94">
        <f t="shared" si="27"/>
        <v>0</v>
      </c>
      <c r="I113" s="94">
        <f t="shared" si="28"/>
        <v>0</v>
      </c>
    </row>
    <row r="114" spans="1:9" x14ac:dyDescent="0.3">
      <c r="A114" s="13"/>
      <c r="B114" s="2"/>
      <c r="C114" s="2"/>
      <c r="D114" s="2"/>
      <c r="E114" s="2"/>
      <c r="F114" s="94">
        <f t="shared" si="25"/>
        <v>0</v>
      </c>
      <c r="G114" s="94">
        <f t="shared" si="26"/>
        <v>0</v>
      </c>
      <c r="H114" s="94">
        <f t="shared" si="27"/>
        <v>0</v>
      </c>
      <c r="I114" s="94">
        <f t="shared" si="28"/>
        <v>0</v>
      </c>
    </row>
    <row r="115" spans="1:9" x14ac:dyDescent="0.3">
      <c r="A115" s="13"/>
      <c r="B115" s="2"/>
      <c r="C115" s="2"/>
      <c r="D115" s="2"/>
      <c r="E115" s="2"/>
      <c r="F115" s="94">
        <f t="shared" si="25"/>
        <v>0</v>
      </c>
      <c r="G115" s="94">
        <f t="shared" si="26"/>
        <v>0</v>
      </c>
      <c r="H115" s="94">
        <f t="shared" si="27"/>
        <v>0</v>
      </c>
      <c r="I115" s="94">
        <f t="shared" si="28"/>
        <v>0</v>
      </c>
    </row>
    <row r="116" spans="1:9" x14ac:dyDescent="0.3">
      <c r="A116" s="13"/>
      <c r="B116" s="2"/>
      <c r="C116" s="2"/>
      <c r="D116" s="2"/>
      <c r="E116" s="2"/>
      <c r="F116" s="94">
        <f t="shared" si="25"/>
        <v>0</v>
      </c>
      <c r="G116" s="94">
        <f t="shared" si="26"/>
        <v>0</v>
      </c>
      <c r="H116" s="94">
        <f t="shared" si="27"/>
        <v>0</v>
      </c>
      <c r="I116" s="94">
        <f t="shared" si="28"/>
        <v>0</v>
      </c>
    </row>
    <row r="117" spans="1:9" x14ac:dyDescent="0.3">
      <c r="A117" s="13"/>
      <c r="B117" s="2"/>
      <c r="C117" s="2"/>
      <c r="D117" s="2"/>
      <c r="E117" s="2"/>
      <c r="F117" s="94">
        <f t="shared" si="25"/>
        <v>0</v>
      </c>
      <c r="G117" s="94">
        <f t="shared" si="26"/>
        <v>0</v>
      </c>
      <c r="H117" s="94">
        <f t="shared" si="27"/>
        <v>0</v>
      </c>
      <c r="I117" s="94">
        <f t="shared" si="28"/>
        <v>0</v>
      </c>
    </row>
    <row r="118" spans="1:9" x14ac:dyDescent="0.3">
      <c r="A118" s="13"/>
      <c r="B118" s="2"/>
      <c r="C118" s="2"/>
      <c r="D118" s="2"/>
      <c r="E118" s="2"/>
      <c r="F118" s="94">
        <f t="shared" si="25"/>
        <v>0</v>
      </c>
      <c r="G118" s="94">
        <f t="shared" si="26"/>
        <v>0</v>
      </c>
      <c r="H118" s="94">
        <f t="shared" si="27"/>
        <v>0</v>
      </c>
      <c r="I118" s="94">
        <f t="shared" si="28"/>
        <v>0</v>
      </c>
    </row>
    <row r="119" spans="1:9" x14ac:dyDescent="0.3">
      <c r="A119" s="13"/>
      <c r="B119" s="2"/>
      <c r="C119" s="2"/>
      <c r="D119" s="2"/>
      <c r="E119" s="2"/>
      <c r="F119" s="94">
        <f t="shared" si="25"/>
        <v>0</v>
      </c>
      <c r="G119" s="94">
        <f t="shared" si="26"/>
        <v>0</v>
      </c>
      <c r="H119" s="94">
        <f t="shared" si="27"/>
        <v>0</v>
      </c>
      <c r="I119" s="94">
        <f t="shared" si="28"/>
        <v>0</v>
      </c>
    </row>
    <row r="120" spans="1:9" x14ac:dyDescent="0.3">
      <c r="A120" s="13"/>
      <c r="B120" s="2"/>
      <c r="C120" s="2"/>
      <c r="D120" s="2"/>
      <c r="E120" s="2"/>
      <c r="F120" s="94">
        <f t="shared" si="25"/>
        <v>0</v>
      </c>
      <c r="G120" s="94">
        <f t="shared" si="26"/>
        <v>0</v>
      </c>
      <c r="H120" s="94">
        <f t="shared" si="27"/>
        <v>0</v>
      </c>
      <c r="I120" s="94">
        <f t="shared" si="28"/>
        <v>0</v>
      </c>
    </row>
    <row r="121" spans="1:9" x14ac:dyDescent="0.3">
      <c r="A121" s="13"/>
      <c r="B121" s="2"/>
      <c r="C121" s="2"/>
      <c r="D121" s="2"/>
      <c r="E121" s="2"/>
      <c r="F121" s="94">
        <f t="shared" si="25"/>
        <v>0</v>
      </c>
      <c r="G121" s="94">
        <f t="shared" si="26"/>
        <v>0</v>
      </c>
      <c r="H121" s="94">
        <f t="shared" si="27"/>
        <v>0</v>
      </c>
      <c r="I121" s="94">
        <f t="shared" si="28"/>
        <v>0</v>
      </c>
    </row>
    <row r="122" spans="1:9" x14ac:dyDescent="0.3">
      <c r="A122" s="13"/>
      <c r="B122" s="2"/>
      <c r="C122" s="2"/>
      <c r="D122" s="2"/>
      <c r="E122" s="2"/>
      <c r="F122" s="94">
        <f t="shared" si="25"/>
        <v>0</v>
      </c>
      <c r="G122" s="94">
        <f t="shared" si="26"/>
        <v>0</v>
      </c>
      <c r="H122" s="94">
        <f t="shared" si="27"/>
        <v>0</v>
      </c>
      <c r="I122" s="94">
        <f t="shared" si="28"/>
        <v>0</v>
      </c>
    </row>
    <row r="123" spans="1:9" x14ac:dyDescent="0.3">
      <c r="A123" s="30"/>
      <c r="B123" s="2"/>
      <c r="C123" s="2"/>
      <c r="D123" s="2"/>
      <c r="E123" s="2"/>
      <c r="F123" s="94">
        <f t="shared" si="25"/>
        <v>0</v>
      </c>
      <c r="G123" s="94">
        <f t="shared" si="26"/>
        <v>0</v>
      </c>
      <c r="H123" s="94">
        <f t="shared" si="27"/>
        <v>0</v>
      </c>
      <c r="I123" s="94">
        <f t="shared" si="28"/>
        <v>0</v>
      </c>
    </row>
    <row r="124" spans="1:9" x14ac:dyDescent="0.3">
      <c r="A124" s="90" t="s">
        <v>32</v>
      </c>
      <c r="B124" s="37">
        <f>SUM(B97:B123)</f>
        <v>78</v>
      </c>
      <c r="C124" s="37">
        <f>SUM(C97:C123)</f>
        <v>78</v>
      </c>
      <c r="D124" s="37">
        <f>SUM(D97:D123)</f>
        <v>78</v>
      </c>
      <c r="E124" s="37">
        <f>SUM(E97:E123)</f>
        <v>75</v>
      </c>
      <c r="F124" s="94">
        <f t="shared" si="25"/>
        <v>11.470588235294118</v>
      </c>
      <c r="G124" s="94">
        <f t="shared" si="26"/>
        <v>11.487481590574374</v>
      </c>
      <c r="H124" s="94">
        <f t="shared" si="27"/>
        <v>11.487481590574374</v>
      </c>
      <c r="I124" s="94">
        <f t="shared" si="28"/>
        <v>11.574074074074074</v>
      </c>
    </row>
    <row r="125" spans="1:9" x14ac:dyDescent="0.3">
      <c r="A125" s="16"/>
    </row>
    <row r="126" spans="1:9" x14ac:dyDescent="0.3">
      <c r="A126" s="16"/>
    </row>
    <row r="127" spans="1:9" x14ac:dyDescent="0.3">
      <c r="A127" s="16"/>
    </row>
    <row r="128" spans="1:9" x14ac:dyDescent="0.3">
      <c r="A128" s="16"/>
    </row>
    <row r="129" spans="1:1" x14ac:dyDescent="0.3">
      <c r="A129" s="16"/>
    </row>
    <row r="130" spans="1:1" x14ac:dyDescent="0.3">
      <c r="A130" s="16"/>
    </row>
    <row r="131" spans="1:1" x14ac:dyDescent="0.3">
      <c r="A131" s="9"/>
    </row>
    <row r="132" spans="1:1" x14ac:dyDescent="0.3">
      <c r="A132" s="16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BreakPreview" zoomScale="55" zoomScaleNormal="100" zoomScaleSheetLayoutView="55" workbookViewId="0">
      <selection activeCell="C129" sqref="C129"/>
    </sheetView>
  </sheetViews>
  <sheetFormatPr defaultRowHeight="15.6" x14ac:dyDescent="0.3"/>
  <cols>
    <col min="1" max="1" width="24.09765625" customWidth="1"/>
    <col min="2" max="10" width="10.59765625" customWidth="1"/>
  </cols>
  <sheetData>
    <row r="1" spans="1:11" ht="31.5" customHeight="1" x14ac:dyDescent="0.3">
      <c r="A1" s="356" t="s">
        <v>263</v>
      </c>
      <c r="B1" s="356"/>
      <c r="C1" s="356"/>
      <c r="D1" s="356"/>
      <c r="E1" s="356"/>
      <c r="F1" s="356"/>
      <c r="G1" s="356"/>
      <c r="H1" s="356"/>
      <c r="I1" s="356"/>
      <c r="J1" s="356"/>
      <c r="K1" s="32"/>
    </row>
    <row r="2" spans="1:11" ht="16.2" thickBot="1" x14ac:dyDescent="0.35">
      <c r="A2" s="349" t="s">
        <v>30</v>
      </c>
      <c r="B2" s="349"/>
      <c r="C2" s="349"/>
      <c r="D2" s="349"/>
      <c r="E2" s="349"/>
      <c r="F2" s="349"/>
      <c r="G2" s="349"/>
      <c r="H2" s="349"/>
      <c r="I2" s="349"/>
      <c r="J2" s="349"/>
    </row>
    <row r="3" spans="1:11" ht="31.8" thickBot="1" x14ac:dyDescent="0.35">
      <c r="A3" s="50" t="s">
        <v>65</v>
      </c>
      <c r="B3" s="51" t="s">
        <v>66</v>
      </c>
      <c r="C3" s="51" t="s">
        <v>67</v>
      </c>
      <c r="D3" s="52" t="s">
        <v>68</v>
      </c>
      <c r="E3" s="52" t="s">
        <v>69</v>
      </c>
      <c r="F3" s="52" t="s">
        <v>70</v>
      </c>
      <c r="G3" s="53" t="s">
        <v>71</v>
      </c>
      <c r="H3" s="53" t="s">
        <v>72</v>
      </c>
      <c r="I3" s="53" t="s">
        <v>73</v>
      </c>
      <c r="J3" s="54" t="s">
        <v>74</v>
      </c>
    </row>
    <row r="4" spans="1:11" x14ac:dyDescent="0.3">
      <c r="A4" s="43" t="s">
        <v>308</v>
      </c>
      <c r="B4" s="47">
        <v>25</v>
      </c>
      <c r="C4" s="47">
        <v>19</v>
      </c>
      <c r="D4" s="47">
        <v>17</v>
      </c>
      <c r="E4" s="47">
        <v>17</v>
      </c>
      <c r="F4" s="47">
        <v>17</v>
      </c>
      <c r="G4" s="91">
        <f>IFERROR(C4/B4,0)</f>
        <v>0.76</v>
      </c>
      <c r="H4" s="91">
        <f>IFERROR(E4/D4,0)</f>
        <v>1</v>
      </c>
      <c r="I4" s="91">
        <f>IFERROR(F4/E4,0)</f>
        <v>1</v>
      </c>
      <c r="J4" s="91">
        <f>IFERROR(F4/B4,0)</f>
        <v>0.68</v>
      </c>
    </row>
    <row r="5" spans="1:11" ht="31.2" x14ac:dyDescent="0.3">
      <c r="A5" s="13" t="s">
        <v>309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92">
        <f t="shared" ref="G5:G22" si="0">IFERROR(C5/B5,0)</f>
        <v>0</v>
      </c>
      <c r="H5" s="92">
        <f t="shared" ref="H5:H22" si="1">IFERROR(E5/D5,0)</f>
        <v>0</v>
      </c>
      <c r="I5" s="92">
        <f t="shared" ref="I5:I22" si="2">IFERROR(F5/E5,0)</f>
        <v>0</v>
      </c>
      <c r="J5" s="92">
        <f t="shared" ref="J5:J22" si="3">IFERROR(F5/B5,0)</f>
        <v>0</v>
      </c>
    </row>
    <row r="6" spans="1:11" x14ac:dyDescent="0.3">
      <c r="A6" s="13"/>
      <c r="B6" s="2"/>
      <c r="C6" s="2"/>
      <c r="D6" s="2"/>
      <c r="E6" s="2"/>
      <c r="F6" s="2"/>
      <c r="G6" s="92">
        <f t="shared" si="0"/>
        <v>0</v>
      </c>
      <c r="H6" s="92">
        <f t="shared" si="1"/>
        <v>0</v>
      </c>
      <c r="I6" s="92">
        <f t="shared" si="2"/>
        <v>0</v>
      </c>
      <c r="J6" s="92">
        <f t="shared" si="3"/>
        <v>0</v>
      </c>
    </row>
    <row r="7" spans="1:11" x14ac:dyDescent="0.3">
      <c r="A7" s="13"/>
      <c r="B7" s="2"/>
      <c r="C7" s="2"/>
      <c r="D7" s="2"/>
      <c r="E7" s="2"/>
      <c r="F7" s="2"/>
      <c r="G7" s="92">
        <f t="shared" si="0"/>
        <v>0</v>
      </c>
      <c r="H7" s="92">
        <f t="shared" si="1"/>
        <v>0</v>
      </c>
      <c r="I7" s="92">
        <f t="shared" si="2"/>
        <v>0</v>
      </c>
      <c r="J7" s="92">
        <f t="shared" si="3"/>
        <v>0</v>
      </c>
    </row>
    <row r="8" spans="1:11" x14ac:dyDescent="0.3">
      <c r="A8" s="13"/>
      <c r="B8" s="2"/>
      <c r="C8" s="2"/>
      <c r="D8" s="2"/>
      <c r="E8" s="2"/>
      <c r="F8" s="2"/>
      <c r="G8" s="92">
        <f t="shared" si="0"/>
        <v>0</v>
      </c>
      <c r="H8" s="92">
        <f t="shared" si="1"/>
        <v>0</v>
      </c>
      <c r="I8" s="92">
        <f t="shared" si="2"/>
        <v>0</v>
      </c>
      <c r="J8" s="92">
        <f t="shared" si="3"/>
        <v>0</v>
      </c>
    </row>
    <row r="9" spans="1:11" x14ac:dyDescent="0.3">
      <c r="A9" s="13"/>
      <c r="B9" s="2"/>
      <c r="C9" s="2"/>
      <c r="D9" s="2"/>
      <c r="E9" s="2"/>
      <c r="F9" s="2"/>
      <c r="G9" s="92">
        <f t="shared" si="0"/>
        <v>0</v>
      </c>
      <c r="H9" s="92">
        <f t="shared" si="1"/>
        <v>0</v>
      </c>
      <c r="I9" s="92">
        <f t="shared" si="2"/>
        <v>0</v>
      </c>
      <c r="J9" s="92">
        <f t="shared" si="3"/>
        <v>0</v>
      </c>
    </row>
    <row r="10" spans="1:11" x14ac:dyDescent="0.3">
      <c r="A10" s="13"/>
      <c r="B10" s="2"/>
      <c r="C10" s="2"/>
      <c r="D10" s="2"/>
      <c r="E10" s="2"/>
      <c r="F10" s="2"/>
      <c r="G10" s="92">
        <f t="shared" si="0"/>
        <v>0</v>
      </c>
      <c r="H10" s="92">
        <f t="shared" si="1"/>
        <v>0</v>
      </c>
      <c r="I10" s="92">
        <f t="shared" si="2"/>
        <v>0</v>
      </c>
      <c r="J10" s="92">
        <f t="shared" si="3"/>
        <v>0</v>
      </c>
    </row>
    <row r="11" spans="1:11" x14ac:dyDescent="0.3">
      <c r="A11" s="13"/>
      <c r="B11" s="2"/>
      <c r="C11" s="2"/>
      <c r="D11" s="2"/>
      <c r="E11" s="2"/>
      <c r="F11" s="2"/>
      <c r="G11" s="92">
        <f t="shared" si="0"/>
        <v>0</v>
      </c>
      <c r="H11" s="92">
        <f t="shared" si="1"/>
        <v>0</v>
      </c>
      <c r="I11" s="92">
        <f t="shared" si="2"/>
        <v>0</v>
      </c>
      <c r="J11" s="92">
        <f t="shared" si="3"/>
        <v>0</v>
      </c>
    </row>
    <row r="12" spans="1:11" x14ac:dyDescent="0.3">
      <c r="A12" s="13"/>
      <c r="B12" s="39"/>
      <c r="C12" s="39"/>
      <c r="D12" s="39"/>
      <c r="E12" s="39"/>
      <c r="F12" s="39"/>
      <c r="G12" s="92">
        <f t="shared" si="0"/>
        <v>0</v>
      </c>
      <c r="H12" s="92">
        <f t="shared" si="1"/>
        <v>0</v>
      </c>
      <c r="I12" s="92">
        <f t="shared" si="2"/>
        <v>0</v>
      </c>
      <c r="J12" s="92">
        <f t="shared" si="3"/>
        <v>0</v>
      </c>
    </row>
    <row r="13" spans="1:11" x14ac:dyDescent="0.3">
      <c r="A13" s="13"/>
      <c r="B13" s="30"/>
      <c r="C13" s="30"/>
      <c r="D13" s="39"/>
      <c r="E13" s="39"/>
      <c r="F13" s="39"/>
      <c r="G13" s="92">
        <f t="shared" si="0"/>
        <v>0</v>
      </c>
      <c r="H13" s="92">
        <f t="shared" si="1"/>
        <v>0</v>
      </c>
      <c r="I13" s="92">
        <f t="shared" si="2"/>
        <v>0</v>
      </c>
      <c r="J13" s="92">
        <f t="shared" si="3"/>
        <v>0</v>
      </c>
    </row>
    <row r="14" spans="1:11" x14ac:dyDescent="0.3">
      <c r="A14" s="13"/>
      <c r="B14" s="2"/>
      <c r="C14" s="2"/>
      <c r="D14" s="2"/>
      <c r="E14" s="2"/>
      <c r="F14" s="2"/>
      <c r="G14" s="92">
        <f t="shared" si="0"/>
        <v>0</v>
      </c>
      <c r="H14" s="92">
        <f t="shared" si="1"/>
        <v>0</v>
      </c>
      <c r="I14" s="92">
        <f t="shared" si="2"/>
        <v>0</v>
      </c>
      <c r="J14" s="92">
        <f t="shared" si="3"/>
        <v>0</v>
      </c>
    </row>
    <row r="15" spans="1:11" x14ac:dyDescent="0.3">
      <c r="A15" s="13"/>
      <c r="B15" s="2"/>
      <c r="C15" s="2"/>
      <c r="D15" s="2"/>
      <c r="E15" s="2"/>
      <c r="F15" s="2"/>
      <c r="G15" s="92">
        <f t="shared" si="0"/>
        <v>0</v>
      </c>
      <c r="H15" s="92">
        <f t="shared" si="1"/>
        <v>0</v>
      </c>
      <c r="I15" s="92">
        <f t="shared" si="2"/>
        <v>0</v>
      </c>
      <c r="J15" s="92">
        <f t="shared" si="3"/>
        <v>0</v>
      </c>
    </row>
    <row r="16" spans="1:11" x14ac:dyDescent="0.3">
      <c r="A16" s="13"/>
      <c r="B16" s="2"/>
      <c r="C16" s="2"/>
      <c r="D16" s="2"/>
      <c r="E16" s="2"/>
      <c r="F16" s="2"/>
      <c r="G16" s="92">
        <f t="shared" si="0"/>
        <v>0</v>
      </c>
      <c r="H16" s="92">
        <f t="shared" si="1"/>
        <v>0</v>
      </c>
      <c r="I16" s="92">
        <f t="shared" si="2"/>
        <v>0</v>
      </c>
      <c r="J16" s="92">
        <f t="shared" si="3"/>
        <v>0</v>
      </c>
    </row>
    <row r="17" spans="1:11" x14ac:dyDescent="0.3">
      <c r="A17" s="13"/>
      <c r="B17" s="2"/>
      <c r="C17" s="2"/>
      <c r="D17" s="2"/>
      <c r="E17" s="2"/>
      <c r="F17" s="2"/>
      <c r="G17" s="92">
        <f t="shared" si="0"/>
        <v>0</v>
      </c>
      <c r="H17" s="92">
        <f t="shared" si="1"/>
        <v>0</v>
      </c>
      <c r="I17" s="92">
        <f t="shared" si="2"/>
        <v>0</v>
      </c>
      <c r="J17" s="92">
        <f t="shared" si="3"/>
        <v>0</v>
      </c>
    </row>
    <row r="18" spans="1:11" x14ac:dyDescent="0.3">
      <c r="A18" s="13"/>
      <c r="B18" s="2"/>
      <c r="C18" s="2"/>
      <c r="D18" s="2"/>
      <c r="E18" s="2"/>
      <c r="F18" s="2"/>
      <c r="G18" s="92">
        <f t="shared" si="0"/>
        <v>0</v>
      </c>
      <c r="H18" s="92">
        <f t="shared" si="1"/>
        <v>0</v>
      </c>
      <c r="I18" s="92">
        <f t="shared" si="2"/>
        <v>0</v>
      </c>
      <c r="J18" s="92">
        <f t="shared" si="3"/>
        <v>0</v>
      </c>
    </row>
    <row r="19" spans="1:11" x14ac:dyDescent="0.3">
      <c r="A19" s="13"/>
      <c r="B19" s="2"/>
      <c r="C19" s="2"/>
      <c r="D19" s="2"/>
      <c r="E19" s="2"/>
      <c r="F19" s="2"/>
      <c r="G19" s="92">
        <f t="shared" si="0"/>
        <v>0</v>
      </c>
      <c r="H19" s="92">
        <f t="shared" si="1"/>
        <v>0</v>
      </c>
      <c r="I19" s="92">
        <f t="shared" si="2"/>
        <v>0</v>
      </c>
      <c r="J19" s="92">
        <f t="shared" si="3"/>
        <v>0</v>
      </c>
    </row>
    <row r="20" spans="1:11" x14ac:dyDescent="0.3">
      <c r="A20" s="13"/>
      <c r="B20" s="2"/>
      <c r="C20" s="2"/>
      <c r="D20" s="2"/>
      <c r="E20" s="2"/>
      <c r="F20" s="2"/>
      <c r="G20" s="92">
        <f t="shared" si="0"/>
        <v>0</v>
      </c>
      <c r="H20" s="92">
        <f t="shared" si="1"/>
        <v>0</v>
      </c>
      <c r="I20" s="92">
        <f t="shared" si="2"/>
        <v>0</v>
      </c>
      <c r="J20" s="92">
        <f t="shared" si="3"/>
        <v>0</v>
      </c>
      <c r="K20" s="1"/>
    </row>
    <row r="21" spans="1:11" x14ac:dyDescent="0.3">
      <c r="A21" s="13"/>
      <c r="B21" s="2"/>
      <c r="C21" s="2"/>
      <c r="D21" s="2"/>
      <c r="E21" s="2"/>
      <c r="F21" s="2"/>
      <c r="G21" s="92">
        <f t="shared" si="0"/>
        <v>0</v>
      </c>
      <c r="H21" s="92">
        <f t="shared" si="1"/>
        <v>0</v>
      </c>
      <c r="I21" s="92">
        <f t="shared" si="2"/>
        <v>0</v>
      </c>
      <c r="J21" s="92">
        <f t="shared" si="3"/>
        <v>0</v>
      </c>
    </row>
    <row r="22" spans="1:11" x14ac:dyDescent="0.3">
      <c r="A22" s="13"/>
      <c r="B22" s="2"/>
      <c r="C22" s="2"/>
      <c r="D22" s="2"/>
      <c r="E22" s="2"/>
      <c r="F22" s="2"/>
      <c r="G22" s="92">
        <f t="shared" si="0"/>
        <v>0</v>
      </c>
      <c r="H22" s="92">
        <f t="shared" si="1"/>
        <v>0</v>
      </c>
      <c r="I22" s="92">
        <f t="shared" si="2"/>
        <v>0</v>
      </c>
      <c r="J22" s="92">
        <f t="shared" si="3"/>
        <v>0</v>
      </c>
    </row>
    <row r="23" spans="1:11" x14ac:dyDescent="0.3">
      <c r="A23" s="13"/>
      <c r="B23" s="2"/>
      <c r="C23" s="2"/>
      <c r="D23" s="2"/>
      <c r="E23" s="2"/>
      <c r="F23" s="2"/>
      <c r="G23" s="92">
        <f t="shared" ref="G23:G31" si="4">IFERROR(C23/B23,0)</f>
        <v>0</v>
      </c>
      <c r="H23" s="92">
        <f t="shared" ref="H23:H31" si="5">IFERROR(E23/D23,0)</f>
        <v>0</v>
      </c>
      <c r="I23" s="92">
        <f t="shared" ref="I23:I31" si="6">IFERROR(F23/E23,0)</f>
        <v>0</v>
      </c>
      <c r="J23" s="92">
        <f t="shared" ref="J23:J31" si="7">IFERROR(F23/B23,0)</f>
        <v>0</v>
      </c>
    </row>
    <row r="24" spans="1:11" x14ac:dyDescent="0.3">
      <c r="A24" s="13"/>
      <c r="B24" s="2"/>
      <c r="C24" s="2"/>
      <c r="D24" s="2"/>
      <c r="E24" s="2"/>
      <c r="F24" s="2"/>
      <c r="G24" s="92">
        <f t="shared" si="4"/>
        <v>0</v>
      </c>
      <c r="H24" s="92">
        <f t="shared" si="5"/>
        <v>0</v>
      </c>
      <c r="I24" s="92">
        <f t="shared" si="6"/>
        <v>0</v>
      </c>
      <c r="J24" s="92">
        <f t="shared" si="7"/>
        <v>0</v>
      </c>
    </row>
    <row r="25" spans="1:11" x14ac:dyDescent="0.3">
      <c r="A25" s="13"/>
      <c r="B25" s="2"/>
      <c r="C25" s="2"/>
      <c r="D25" s="2"/>
      <c r="E25" s="2"/>
      <c r="F25" s="2"/>
      <c r="G25" s="92">
        <f t="shared" si="4"/>
        <v>0</v>
      </c>
      <c r="H25" s="92">
        <f t="shared" si="5"/>
        <v>0</v>
      </c>
      <c r="I25" s="92">
        <f t="shared" si="6"/>
        <v>0</v>
      </c>
      <c r="J25" s="92">
        <f t="shared" si="7"/>
        <v>0</v>
      </c>
    </row>
    <row r="26" spans="1:11" x14ac:dyDescent="0.3">
      <c r="A26" s="13"/>
      <c r="B26" s="2"/>
      <c r="C26" s="2"/>
      <c r="D26" s="2"/>
      <c r="E26" s="2"/>
      <c r="F26" s="2"/>
      <c r="G26" s="92">
        <f t="shared" si="4"/>
        <v>0</v>
      </c>
      <c r="H26" s="92">
        <f t="shared" si="5"/>
        <v>0</v>
      </c>
      <c r="I26" s="92">
        <f t="shared" si="6"/>
        <v>0</v>
      </c>
      <c r="J26" s="92">
        <f t="shared" si="7"/>
        <v>0</v>
      </c>
    </row>
    <row r="27" spans="1:11" x14ac:dyDescent="0.3">
      <c r="A27" s="13"/>
      <c r="B27" s="2"/>
      <c r="C27" s="2"/>
      <c r="D27" s="2"/>
      <c r="E27" s="2"/>
      <c r="F27" s="2"/>
      <c r="G27" s="92">
        <f t="shared" si="4"/>
        <v>0</v>
      </c>
      <c r="H27" s="92">
        <f t="shared" si="5"/>
        <v>0</v>
      </c>
      <c r="I27" s="92">
        <f t="shared" si="6"/>
        <v>0</v>
      </c>
      <c r="J27" s="92">
        <f t="shared" si="7"/>
        <v>0</v>
      </c>
    </row>
    <row r="28" spans="1:11" x14ac:dyDescent="0.3">
      <c r="A28" s="13"/>
      <c r="B28" s="2"/>
      <c r="C28" s="2"/>
      <c r="D28" s="2"/>
      <c r="E28" s="2"/>
      <c r="F28" s="2"/>
      <c r="G28" s="92">
        <f t="shared" si="4"/>
        <v>0</v>
      </c>
      <c r="H28" s="92">
        <f t="shared" si="5"/>
        <v>0</v>
      </c>
      <c r="I28" s="92">
        <f t="shared" si="6"/>
        <v>0</v>
      </c>
      <c r="J28" s="92">
        <f t="shared" si="7"/>
        <v>0</v>
      </c>
    </row>
    <row r="29" spans="1:11" x14ac:dyDescent="0.3">
      <c r="A29" s="13"/>
      <c r="B29" s="2"/>
      <c r="C29" s="2"/>
      <c r="D29" s="2"/>
      <c r="E29" s="2"/>
      <c r="F29" s="2"/>
      <c r="G29" s="92">
        <f t="shared" si="4"/>
        <v>0</v>
      </c>
      <c r="H29" s="92">
        <f t="shared" si="5"/>
        <v>0</v>
      </c>
      <c r="I29" s="92">
        <f t="shared" si="6"/>
        <v>0</v>
      </c>
      <c r="J29" s="92">
        <f t="shared" si="7"/>
        <v>0</v>
      </c>
    </row>
    <row r="30" spans="1:11" x14ac:dyDescent="0.3">
      <c r="A30" s="30"/>
      <c r="B30" s="39"/>
      <c r="C30" s="39"/>
      <c r="D30" s="39"/>
      <c r="E30" s="39"/>
      <c r="F30" s="39"/>
      <c r="G30" s="92">
        <f t="shared" si="4"/>
        <v>0</v>
      </c>
      <c r="H30" s="92">
        <f t="shared" si="5"/>
        <v>0</v>
      </c>
      <c r="I30" s="92">
        <f t="shared" si="6"/>
        <v>0</v>
      </c>
      <c r="J30" s="92">
        <f t="shared" si="7"/>
        <v>0</v>
      </c>
    </row>
    <row r="31" spans="1:11" x14ac:dyDescent="0.3">
      <c r="A31" s="89" t="s">
        <v>32</v>
      </c>
      <c r="B31" s="37">
        <f>SUM(B4:B30)</f>
        <v>30</v>
      </c>
      <c r="C31" s="37">
        <f>SUM(C4:C30)</f>
        <v>19</v>
      </c>
      <c r="D31" s="37">
        <f>SUM(D4:D30)</f>
        <v>17</v>
      </c>
      <c r="E31" s="37">
        <f>SUM(E4:E30)</f>
        <v>17</v>
      </c>
      <c r="F31" s="37">
        <f>SUM(F4:F30)</f>
        <v>17</v>
      </c>
      <c r="G31" s="92">
        <f t="shared" si="4"/>
        <v>0.6333333333333333</v>
      </c>
      <c r="H31" s="92">
        <f t="shared" si="5"/>
        <v>1</v>
      </c>
      <c r="I31" s="92">
        <f t="shared" si="6"/>
        <v>1</v>
      </c>
      <c r="J31" s="92">
        <f t="shared" si="7"/>
        <v>0.56666666666666665</v>
      </c>
    </row>
    <row r="32" spans="1:11" x14ac:dyDescent="0.3">
      <c r="A32" s="1"/>
    </row>
    <row r="33" spans="1:10" ht="16.2" thickBot="1" x14ac:dyDescent="0.35">
      <c r="A33" s="349" t="s">
        <v>31</v>
      </c>
      <c r="B33" s="349"/>
      <c r="C33" s="349"/>
      <c r="D33" s="349"/>
      <c r="E33" s="349"/>
      <c r="F33" s="349"/>
      <c r="G33" s="349"/>
      <c r="H33" s="349"/>
      <c r="I33" s="349"/>
      <c r="J33" s="349"/>
    </row>
    <row r="34" spans="1:10" ht="31.8" thickBot="1" x14ac:dyDescent="0.35">
      <c r="A34" s="50" t="s">
        <v>65</v>
      </c>
      <c r="B34" s="51" t="s">
        <v>66</v>
      </c>
      <c r="C34" s="51" t="s">
        <v>67</v>
      </c>
      <c r="D34" s="52" t="s">
        <v>68</v>
      </c>
      <c r="E34" s="52" t="s">
        <v>69</v>
      </c>
      <c r="F34" s="52" t="s">
        <v>70</v>
      </c>
      <c r="G34" s="53" t="s">
        <v>71</v>
      </c>
      <c r="H34" s="53" t="s">
        <v>72</v>
      </c>
      <c r="I34" s="53" t="s">
        <v>73</v>
      </c>
      <c r="J34" s="54" t="s">
        <v>74</v>
      </c>
    </row>
    <row r="35" spans="1:10" ht="31.2" x14ac:dyDescent="0.3">
      <c r="A35" s="13" t="s">
        <v>309</v>
      </c>
      <c r="B35" s="47">
        <v>15</v>
      </c>
      <c r="C35" s="47">
        <v>22</v>
      </c>
      <c r="D35" s="47">
        <v>19</v>
      </c>
      <c r="E35" s="47">
        <v>19</v>
      </c>
      <c r="F35" s="47">
        <v>18</v>
      </c>
      <c r="G35" s="91">
        <f>IFERROR(C35/B35,0)</f>
        <v>1.4666666666666666</v>
      </c>
      <c r="H35" s="91">
        <f>IFERROR(E35/D35,0)</f>
        <v>1</v>
      </c>
      <c r="I35" s="91">
        <f>IFERROR(F35/E35,0)</f>
        <v>0.94736842105263153</v>
      </c>
      <c r="J35" s="91">
        <f>IFERROR(F35/B35,0)</f>
        <v>1.2</v>
      </c>
    </row>
    <row r="36" spans="1:10" ht="20.25" customHeight="1" x14ac:dyDescent="0.3">
      <c r="A36" s="13"/>
      <c r="B36" s="2"/>
      <c r="C36" s="2"/>
      <c r="D36" s="2"/>
      <c r="E36" s="2"/>
      <c r="F36" s="2"/>
      <c r="G36" s="92">
        <f t="shared" ref="G36:G46" si="8">IFERROR(C36/B36,0)</f>
        <v>0</v>
      </c>
      <c r="H36" s="92">
        <f t="shared" ref="H36:H46" si="9">IFERROR(E36/D36,0)</f>
        <v>0</v>
      </c>
      <c r="I36" s="92">
        <f t="shared" ref="I36:I46" si="10">IFERROR(F36/E36,0)</f>
        <v>0</v>
      </c>
      <c r="J36" s="92">
        <f t="shared" ref="J36:J46" si="11">IFERROR(F36/B36,0)</f>
        <v>0</v>
      </c>
    </row>
    <row r="37" spans="1:10" x14ac:dyDescent="0.3">
      <c r="A37" s="13"/>
      <c r="B37" s="2"/>
      <c r="C37" s="2"/>
      <c r="D37" s="2"/>
      <c r="E37" s="2"/>
      <c r="F37" s="2"/>
      <c r="G37" s="92">
        <f t="shared" si="8"/>
        <v>0</v>
      </c>
      <c r="H37" s="92">
        <f t="shared" si="9"/>
        <v>0</v>
      </c>
      <c r="I37" s="92">
        <f t="shared" si="10"/>
        <v>0</v>
      </c>
      <c r="J37" s="92">
        <f t="shared" si="11"/>
        <v>0</v>
      </c>
    </row>
    <row r="38" spans="1:10" x14ac:dyDescent="0.3">
      <c r="A38" s="13"/>
      <c r="B38" s="2"/>
      <c r="C38" s="2"/>
      <c r="D38" s="2"/>
      <c r="E38" s="2"/>
      <c r="F38" s="2"/>
      <c r="G38" s="92">
        <f t="shared" si="8"/>
        <v>0</v>
      </c>
      <c r="H38" s="92">
        <f t="shared" si="9"/>
        <v>0</v>
      </c>
      <c r="I38" s="92">
        <f t="shared" si="10"/>
        <v>0</v>
      </c>
      <c r="J38" s="92">
        <f t="shared" si="11"/>
        <v>0</v>
      </c>
    </row>
    <row r="39" spans="1:10" ht="19.5" customHeight="1" x14ac:dyDescent="0.3">
      <c r="A39" s="13"/>
      <c r="B39" s="2"/>
      <c r="C39" s="2"/>
      <c r="D39" s="2"/>
      <c r="E39" s="2"/>
      <c r="F39" s="2"/>
      <c r="G39" s="92">
        <f t="shared" si="8"/>
        <v>0</v>
      </c>
      <c r="H39" s="92">
        <f t="shared" si="9"/>
        <v>0</v>
      </c>
      <c r="I39" s="92">
        <f t="shared" si="10"/>
        <v>0</v>
      </c>
      <c r="J39" s="92">
        <f t="shared" si="11"/>
        <v>0</v>
      </c>
    </row>
    <row r="40" spans="1:10" ht="20.25" customHeight="1" x14ac:dyDescent="0.3">
      <c r="A40" s="13"/>
      <c r="B40" s="2"/>
      <c r="C40" s="2"/>
      <c r="D40" s="2"/>
      <c r="E40" s="2"/>
      <c r="F40" s="2"/>
      <c r="G40" s="92">
        <f t="shared" si="8"/>
        <v>0</v>
      </c>
      <c r="H40" s="92">
        <f t="shared" si="9"/>
        <v>0</v>
      </c>
      <c r="I40" s="92">
        <f t="shared" si="10"/>
        <v>0</v>
      </c>
      <c r="J40" s="92">
        <f t="shared" si="11"/>
        <v>0</v>
      </c>
    </row>
    <row r="41" spans="1:10" ht="19.5" customHeight="1" x14ac:dyDescent="0.3">
      <c r="A41" s="13"/>
      <c r="B41" s="2"/>
      <c r="C41" s="2"/>
      <c r="D41" s="2"/>
      <c r="E41" s="2"/>
      <c r="F41" s="2"/>
      <c r="G41" s="92">
        <f t="shared" si="8"/>
        <v>0</v>
      </c>
      <c r="H41" s="92">
        <f t="shared" si="9"/>
        <v>0</v>
      </c>
      <c r="I41" s="92">
        <f t="shared" si="10"/>
        <v>0</v>
      </c>
      <c r="J41" s="92">
        <f t="shared" si="11"/>
        <v>0</v>
      </c>
    </row>
    <row r="42" spans="1:10" ht="18.75" customHeight="1" x14ac:dyDescent="0.3">
      <c r="A42" s="13"/>
      <c r="B42" s="2"/>
      <c r="C42" s="2"/>
      <c r="D42" s="2"/>
      <c r="E42" s="2"/>
      <c r="F42" s="2"/>
      <c r="G42" s="92">
        <f t="shared" si="8"/>
        <v>0</v>
      </c>
      <c r="H42" s="92">
        <f t="shared" si="9"/>
        <v>0</v>
      </c>
      <c r="I42" s="92">
        <f t="shared" si="10"/>
        <v>0</v>
      </c>
      <c r="J42" s="92">
        <f t="shared" si="11"/>
        <v>0</v>
      </c>
    </row>
    <row r="43" spans="1:10" ht="21.75" customHeight="1" x14ac:dyDescent="0.3">
      <c r="A43" s="13"/>
      <c r="B43" s="39"/>
      <c r="C43" s="39"/>
      <c r="D43" s="39"/>
      <c r="E43" s="39"/>
      <c r="F43" s="39"/>
      <c r="G43" s="92">
        <f t="shared" si="8"/>
        <v>0</v>
      </c>
      <c r="H43" s="92">
        <f t="shared" si="9"/>
        <v>0</v>
      </c>
      <c r="I43" s="92">
        <f t="shared" si="10"/>
        <v>0</v>
      </c>
      <c r="J43" s="92">
        <f t="shared" si="11"/>
        <v>0</v>
      </c>
    </row>
    <row r="44" spans="1:10" x14ac:dyDescent="0.3">
      <c r="A44" s="13"/>
      <c r="B44" s="30"/>
      <c r="C44" s="30"/>
      <c r="D44" s="39"/>
      <c r="E44" s="39"/>
      <c r="F44" s="39"/>
      <c r="G44" s="92">
        <f t="shared" si="8"/>
        <v>0</v>
      </c>
      <c r="H44" s="92">
        <f t="shared" si="9"/>
        <v>0</v>
      </c>
      <c r="I44" s="92">
        <f t="shared" si="10"/>
        <v>0</v>
      </c>
      <c r="J44" s="92">
        <f t="shared" si="11"/>
        <v>0</v>
      </c>
    </row>
    <row r="45" spans="1:10" x14ac:dyDescent="0.3">
      <c r="A45" s="13"/>
      <c r="B45" s="2"/>
      <c r="C45" s="2"/>
      <c r="D45" s="2"/>
      <c r="E45" s="2"/>
      <c r="F45" s="2"/>
      <c r="G45" s="92">
        <f t="shared" si="8"/>
        <v>0</v>
      </c>
      <c r="H45" s="92">
        <f t="shared" si="9"/>
        <v>0</v>
      </c>
      <c r="I45" s="92">
        <f t="shared" si="10"/>
        <v>0</v>
      </c>
      <c r="J45" s="92">
        <f t="shared" si="11"/>
        <v>0</v>
      </c>
    </row>
    <row r="46" spans="1:10" x14ac:dyDescent="0.3">
      <c r="A46" s="13"/>
      <c r="B46" s="2"/>
      <c r="C46" s="2"/>
      <c r="D46" s="2"/>
      <c r="E46" s="2"/>
      <c r="F46" s="2"/>
      <c r="G46" s="92">
        <f t="shared" si="8"/>
        <v>0</v>
      </c>
      <c r="H46" s="92">
        <f t="shared" si="9"/>
        <v>0</v>
      </c>
      <c r="I46" s="92">
        <f t="shared" si="10"/>
        <v>0</v>
      </c>
      <c r="J46" s="92">
        <f t="shared" si="11"/>
        <v>0</v>
      </c>
    </row>
    <row r="47" spans="1:10" x14ac:dyDescent="0.3">
      <c r="A47" s="13"/>
      <c r="B47" s="2"/>
      <c r="C47" s="2"/>
      <c r="D47" s="2"/>
      <c r="E47" s="2"/>
      <c r="F47" s="2"/>
      <c r="G47" s="92">
        <f t="shared" ref="G47:G62" si="12">IFERROR(C47/B47,0)</f>
        <v>0</v>
      </c>
      <c r="H47" s="92">
        <f t="shared" ref="H47:H62" si="13">IFERROR(E47/D47,0)</f>
        <v>0</v>
      </c>
      <c r="I47" s="92">
        <f t="shared" ref="I47:I62" si="14">IFERROR(F47/E47,0)</f>
        <v>0</v>
      </c>
      <c r="J47" s="92">
        <f t="shared" ref="J47:J62" si="15">IFERROR(F47/B47,0)</f>
        <v>0</v>
      </c>
    </row>
    <row r="48" spans="1:10" x14ac:dyDescent="0.3">
      <c r="A48" s="13"/>
      <c r="B48" s="2"/>
      <c r="C48" s="2"/>
      <c r="D48" s="2"/>
      <c r="E48" s="2"/>
      <c r="F48" s="2"/>
      <c r="G48" s="92">
        <f t="shared" si="12"/>
        <v>0</v>
      </c>
      <c r="H48" s="92">
        <f t="shared" si="13"/>
        <v>0</v>
      </c>
      <c r="I48" s="92">
        <f t="shared" si="14"/>
        <v>0</v>
      </c>
      <c r="J48" s="92">
        <f t="shared" si="15"/>
        <v>0</v>
      </c>
    </row>
    <row r="49" spans="1:10" x14ac:dyDescent="0.3">
      <c r="A49" s="13"/>
      <c r="B49" s="2"/>
      <c r="C49" s="2"/>
      <c r="D49" s="2"/>
      <c r="E49" s="2"/>
      <c r="F49" s="2"/>
      <c r="G49" s="92">
        <f t="shared" si="12"/>
        <v>0</v>
      </c>
      <c r="H49" s="92">
        <f t="shared" si="13"/>
        <v>0</v>
      </c>
      <c r="I49" s="92">
        <f t="shared" si="14"/>
        <v>0</v>
      </c>
      <c r="J49" s="92">
        <f t="shared" si="15"/>
        <v>0</v>
      </c>
    </row>
    <row r="50" spans="1:10" x14ac:dyDescent="0.3">
      <c r="A50" s="13"/>
      <c r="B50" s="2"/>
      <c r="C50" s="2"/>
      <c r="D50" s="2"/>
      <c r="E50" s="2"/>
      <c r="F50" s="2"/>
      <c r="G50" s="92">
        <f t="shared" si="12"/>
        <v>0</v>
      </c>
      <c r="H50" s="92">
        <f t="shared" si="13"/>
        <v>0</v>
      </c>
      <c r="I50" s="92">
        <f t="shared" si="14"/>
        <v>0</v>
      </c>
      <c r="J50" s="92">
        <f t="shared" si="15"/>
        <v>0</v>
      </c>
    </row>
    <row r="51" spans="1:10" x14ac:dyDescent="0.3">
      <c r="A51" s="13"/>
      <c r="B51" s="2"/>
      <c r="C51" s="2"/>
      <c r="D51" s="2"/>
      <c r="E51" s="2"/>
      <c r="F51" s="2"/>
      <c r="G51" s="92">
        <f t="shared" si="12"/>
        <v>0</v>
      </c>
      <c r="H51" s="92">
        <f t="shared" si="13"/>
        <v>0</v>
      </c>
      <c r="I51" s="92">
        <f t="shared" si="14"/>
        <v>0</v>
      </c>
      <c r="J51" s="92">
        <f t="shared" si="15"/>
        <v>0</v>
      </c>
    </row>
    <row r="52" spans="1:10" x14ac:dyDescent="0.3">
      <c r="A52" s="13"/>
      <c r="B52" s="2"/>
      <c r="C52" s="2"/>
      <c r="D52" s="2"/>
      <c r="E52" s="2"/>
      <c r="F52" s="2"/>
      <c r="G52" s="92">
        <f t="shared" si="12"/>
        <v>0</v>
      </c>
      <c r="H52" s="92">
        <f t="shared" si="13"/>
        <v>0</v>
      </c>
      <c r="I52" s="92">
        <f t="shared" si="14"/>
        <v>0</v>
      </c>
      <c r="J52" s="92">
        <f t="shared" si="15"/>
        <v>0</v>
      </c>
    </row>
    <row r="53" spans="1:10" x14ac:dyDescent="0.3">
      <c r="A53" s="13"/>
      <c r="B53" s="2"/>
      <c r="C53" s="2"/>
      <c r="D53" s="2"/>
      <c r="E53" s="2"/>
      <c r="F53" s="2"/>
      <c r="G53" s="92">
        <f t="shared" si="12"/>
        <v>0</v>
      </c>
      <c r="H53" s="92">
        <f t="shared" si="13"/>
        <v>0</v>
      </c>
      <c r="I53" s="92">
        <f t="shared" si="14"/>
        <v>0</v>
      </c>
      <c r="J53" s="92">
        <f t="shared" si="15"/>
        <v>0</v>
      </c>
    </row>
    <row r="54" spans="1:10" ht="20.25" customHeight="1" x14ac:dyDescent="0.3">
      <c r="A54" s="13"/>
      <c r="B54" s="2"/>
      <c r="C54" s="2"/>
      <c r="D54" s="2"/>
      <c r="E54" s="2"/>
      <c r="F54" s="2"/>
      <c r="G54" s="92">
        <f t="shared" si="12"/>
        <v>0</v>
      </c>
      <c r="H54" s="92">
        <f t="shared" si="13"/>
        <v>0</v>
      </c>
      <c r="I54" s="92">
        <f t="shared" si="14"/>
        <v>0</v>
      </c>
      <c r="J54" s="92">
        <f t="shared" si="15"/>
        <v>0</v>
      </c>
    </row>
    <row r="55" spans="1:10" x14ac:dyDescent="0.3">
      <c r="A55" s="13"/>
      <c r="B55" s="2"/>
      <c r="C55" s="2"/>
      <c r="D55" s="2"/>
      <c r="E55" s="2"/>
      <c r="F55" s="2"/>
      <c r="G55" s="92">
        <f t="shared" si="12"/>
        <v>0</v>
      </c>
      <c r="H55" s="92">
        <f t="shared" si="13"/>
        <v>0</v>
      </c>
      <c r="I55" s="92">
        <f t="shared" si="14"/>
        <v>0</v>
      </c>
      <c r="J55" s="92">
        <f t="shared" si="15"/>
        <v>0</v>
      </c>
    </row>
    <row r="56" spans="1:10" ht="20.25" customHeight="1" x14ac:dyDescent="0.3">
      <c r="A56" s="13"/>
      <c r="B56" s="2"/>
      <c r="C56" s="2"/>
      <c r="D56" s="2"/>
      <c r="E56" s="2"/>
      <c r="F56" s="2"/>
      <c r="G56" s="92">
        <f t="shared" si="12"/>
        <v>0</v>
      </c>
      <c r="H56" s="92">
        <f t="shared" si="13"/>
        <v>0</v>
      </c>
      <c r="I56" s="92">
        <f t="shared" si="14"/>
        <v>0</v>
      </c>
      <c r="J56" s="92">
        <f t="shared" si="15"/>
        <v>0</v>
      </c>
    </row>
    <row r="57" spans="1:10" ht="18" customHeight="1" x14ac:dyDescent="0.3">
      <c r="A57" s="13"/>
      <c r="B57" s="2"/>
      <c r="C57" s="2"/>
      <c r="D57" s="2"/>
      <c r="E57" s="2"/>
      <c r="F57" s="2"/>
      <c r="G57" s="92">
        <f t="shared" si="12"/>
        <v>0</v>
      </c>
      <c r="H57" s="92">
        <f t="shared" si="13"/>
        <v>0</v>
      </c>
      <c r="I57" s="92">
        <f t="shared" si="14"/>
        <v>0</v>
      </c>
      <c r="J57" s="92">
        <f t="shared" si="15"/>
        <v>0</v>
      </c>
    </row>
    <row r="58" spans="1:10" ht="17.25" customHeight="1" x14ac:dyDescent="0.3">
      <c r="A58" s="13"/>
      <c r="B58" s="2"/>
      <c r="C58" s="2"/>
      <c r="D58" s="2"/>
      <c r="E58" s="2"/>
      <c r="F58" s="2"/>
      <c r="G58" s="92">
        <f t="shared" si="12"/>
        <v>0</v>
      </c>
      <c r="H58" s="92">
        <f t="shared" si="13"/>
        <v>0</v>
      </c>
      <c r="I58" s="92">
        <f t="shared" si="14"/>
        <v>0</v>
      </c>
      <c r="J58" s="92">
        <f t="shared" si="15"/>
        <v>0</v>
      </c>
    </row>
    <row r="59" spans="1:10" ht="18" customHeight="1" x14ac:dyDescent="0.3">
      <c r="A59" s="13"/>
      <c r="B59" s="2"/>
      <c r="C59" s="2"/>
      <c r="D59" s="2"/>
      <c r="E59" s="2"/>
      <c r="F59" s="2"/>
      <c r="G59" s="92">
        <f t="shared" si="12"/>
        <v>0</v>
      </c>
      <c r="H59" s="92">
        <f t="shared" si="13"/>
        <v>0</v>
      </c>
      <c r="I59" s="92">
        <f t="shared" si="14"/>
        <v>0</v>
      </c>
      <c r="J59" s="92">
        <f t="shared" si="15"/>
        <v>0</v>
      </c>
    </row>
    <row r="60" spans="1:10" ht="18" customHeight="1" x14ac:dyDescent="0.3">
      <c r="A60" s="13"/>
      <c r="B60" s="2"/>
      <c r="C60" s="2"/>
      <c r="D60" s="2"/>
      <c r="E60" s="2"/>
      <c r="F60" s="2"/>
      <c r="G60" s="92">
        <f t="shared" si="12"/>
        <v>0</v>
      </c>
      <c r="H60" s="92">
        <f t="shared" si="13"/>
        <v>0</v>
      </c>
      <c r="I60" s="92">
        <f t="shared" si="14"/>
        <v>0</v>
      </c>
      <c r="J60" s="92">
        <f t="shared" si="15"/>
        <v>0</v>
      </c>
    </row>
    <row r="61" spans="1:10" x14ac:dyDescent="0.3">
      <c r="A61" s="30"/>
      <c r="B61" s="39"/>
      <c r="C61" s="39"/>
      <c r="D61" s="39"/>
      <c r="E61" s="39"/>
      <c r="F61" s="39"/>
      <c r="G61" s="92">
        <f t="shared" si="12"/>
        <v>0</v>
      </c>
      <c r="H61" s="92">
        <f t="shared" si="13"/>
        <v>0</v>
      </c>
      <c r="I61" s="92">
        <f t="shared" si="14"/>
        <v>0</v>
      </c>
      <c r="J61" s="92">
        <f t="shared" si="15"/>
        <v>0</v>
      </c>
    </row>
    <row r="62" spans="1:10" x14ac:dyDescent="0.3">
      <c r="A62" s="89" t="s">
        <v>32</v>
      </c>
      <c r="B62" s="37">
        <f>SUM(B35:B61)</f>
        <v>15</v>
      </c>
      <c r="C62" s="37">
        <f>SUM(C35:C61)</f>
        <v>22</v>
      </c>
      <c r="D62" s="37">
        <f>SUM(D35:D61)</f>
        <v>19</v>
      </c>
      <c r="E62" s="37">
        <f>SUM(E35:E61)</f>
        <v>19</v>
      </c>
      <c r="F62" s="37">
        <f>SUM(F35:F61)</f>
        <v>18</v>
      </c>
      <c r="G62" s="92">
        <f t="shared" si="12"/>
        <v>1.4666666666666666</v>
      </c>
      <c r="H62" s="92">
        <f t="shared" si="13"/>
        <v>1</v>
      </c>
      <c r="I62" s="92">
        <f t="shared" si="14"/>
        <v>0.94736842105263153</v>
      </c>
      <c r="J62" s="92">
        <f t="shared" si="15"/>
        <v>1.2</v>
      </c>
    </row>
    <row r="64" spans="1:10" ht="16.2" thickBot="1" x14ac:dyDescent="0.35">
      <c r="A64" s="352" t="s">
        <v>80</v>
      </c>
      <c r="B64" s="353"/>
      <c r="C64" s="353"/>
      <c r="D64" s="353"/>
      <c r="E64" s="354"/>
    </row>
    <row r="65" spans="1:9" ht="63" thickBot="1" x14ac:dyDescent="0.35">
      <c r="A65" s="60" t="s">
        <v>65</v>
      </c>
      <c r="B65" s="61" t="s">
        <v>67</v>
      </c>
      <c r="C65" s="62" t="s">
        <v>68</v>
      </c>
      <c r="D65" s="62" t="s">
        <v>69</v>
      </c>
      <c r="E65" s="62" t="s">
        <v>70</v>
      </c>
      <c r="F65" s="63" t="s">
        <v>76</v>
      </c>
      <c r="G65" s="63" t="s">
        <v>77</v>
      </c>
      <c r="H65" s="63" t="s">
        <v>78</v>
      </c>
      <c r="I65" s="64" t="s">
        <v>79</v>
      </c>
    </row>
    <row r="66" spans="1:9" ht="31.2" x14ac:dyDescent="0.3">
      <c r="A66" s="43" t="s">
        <v>314</v>
      </c>
      <c r="B66" s="47">
        <v>7</v>
      </c>
      <c r="C66" s="47">
        <v>6</v>
      </c>
      <c r="D66" s="47">
        <v>6</v>
      </c>
      <c r="E66" s="47">
        <v>6</v>
      </c>
      <c r="F66" s="93">
        <f>+IFERROR(B66/(C4+C35),0)*100</f>
        <v>17.073170731707318</v>
      </c>
      <c r="G66" s="93">
        <f>+IFERROR(C66/(D4+D35),0)*100</f>
        <v>16.666666666666664</v>
      </c>
      <c r="H66" s="93">
        <f>+IFERROR(D66/(E4+E35),0)*100</f>
        <v>16.666666666666664</v>
      </c>
      <c r="I66" s="93">
        <f>+IFERROR(E66/(F4+F35),0)*100</f>
        <v>17.142857142857142</v>
      </c>
    </row>
    <row r="67" spans="1:9" ht="31.2" x14ac:dyDescent="0.3">
      <c r="A67" s="13" t="s">
        <v>313</v>
      </c>
      <c r="B67" s="2">
        <v>6</v>
      </c>
      <c r="C67" s="2">
        <v>6</v>
      </c>
      <c r="D67" s="2">
        <v>6</v>
      </c>
      <c r="E67" s="2">
        <v>6</v>
      </c>
      <c r="F67" s="94">
        <f t="shared" ref="F67:F77" si="16">+IFERROR(B67/(C5+C36),0)*100</f>
        <v>0</v>
      </c>
      <c r="G67" s="94">
        <f t="shared" ref="G67:G77" si="17">+IFERROR(C67/(D5+D36),0)*100</f>
        <v>0</v>
      </c>
      <c r="H67" s="94">
        <f t="shared" ref="H67:H78" si="18">+IFERROR(D67/(E5+E36),0)*100</f>
        <v>0</v>
      </c>
      <c r="I67" s="94">
        <f t="shared" ref="I67:I78" si="19">+IFERROR(E67/(F5+F36),0)*100</f>
        <v>0</v>
      </c>
    </row>
    <row r="68" spans="1:9" x14ac:dyDescent="0.3">
      <c r="A68" s="13"/>
      <c r="B68" s="2"/>
      <c r="C68" s="2"/>
      <c r="D68" s="2"/>
      <c r="E68" s="2"/>
      <c r="F68" s="94">
        <f t="shared" si="16"/>
        <v>0</v>
      </c>
      <c r="G68" s="94">
        <f t="shared" si="17"/>
        <v>0</v>
      </c>
      <c r="H68" s="94">
        <f t="shared" si="18"/>
        <v>0</v>
      </c>
      <c r="I68" s="94">
        <f t="shared" si="19"/>
        <v>0</v>
      </c>
    </row>
    <row r="69" spans="1:9" x14ac:dyDescent="0.3">
      <c r="A69" s="13"/>
      <c r="B69" s="2"/>
      <c r="C69" s="2"/>
      <c r="D69" s="2"/>
      <c r="E69" s="2"/>
      <c r="F69" s="94">
        <f t="shared" si="16"/>
        <v>0</v>
      </c>
      <c r="G69" s="94">
        <f t="shared" si="17"/>
        <v>0</v>
      </c>
      <c r="H69" s="94">
        <f t="shared" si="18"/>
        <v>0</v>
      </c>
      <c r="I69" s="94">
        <f t="shared" si="19"/>
        <v>0</v>
      </c>
    </row>
    <row r="70" spans="1:9" x14ac:dyDescent="0.3">
      <c r="A70" s="13"/>
      <c r="B70" s="2"/>
      <c r="C70" s="2"/>
      <c r="D70" s="2"/>
      <c r="E70" s="2"/>
      <c r="F70" s="94">
        <f t="shared" si="16"/>
        <v>0</v>
      </c>
      <c r="G70" s="94">
        <f t="shared" si="17"/>
        <v>0</v>
      </c>
      <c r="H70" s="94">
        <f t="shared" si="18"/>
        <v>0</v>
      </c>
      <c r="I70" s="94">
        <f t="shared" si="19"/>
        <v>0</v>
      </c>
    </row>
    <row r="71" spans="1:9" x14ac:dyDescent="0.3">
      <c r="A71" s="13"/>
      <c r="B71" s="2"/>
      <c r="C71" s="2"/>
      <c r="D71" s="2"/>
      <c r="E71" s="2"/>
      <c r="F71" s="94">
        <f t="shared" si="16"/>
        <v>0</v>
      </c>
      <c r="G71" s="94">
        <f t="shared" si="17"/>
        <v>0</v>
      </c>
      <c r="H71" s="94">
        <f t="shared" si="18"/>
        <v>0</v>
      </c>
      <c r="I71" s="94">
        <f t="shared" si="19"/>
        <v>0</v>
      </c>
    </row>
    <row r="72" spans="1:9" x14ac:dyDescent="0.3">
      <c r="A72" s="13"/>
      <c r="B72" s="2"/>
      <c r="C72" s="2"/>
      <c r="D72" s="2"/>
      <c r="E72" s="2"/>
      <c r="F72" s="94">
        <f t="shared" si="16"/>
        <v>0</v>
      </c>
      <c r="G72" s="94">
        <f t="shared" si="17"/>
        <v>0</v>
      </c>
      <c r="H72" s="94">
        <f t="shared" si="18"/>
        <v>0</v>
      </c>
      <c r="I72" s="94">
        <f t="shared" si="19"/>
        <v>0</v>
      </c>
    </row>
    <row r="73" spans="1:9" x14ac:dyDescent="0.3">
      <c r="A73" s="13"/>
      <c r="B73" s="39"/>
      <c r="C73" s="39"/>
      <c r="D73" s="39"/>
      <c r="E73" s="39"/>
      <c r="F73" s="94">
        <f t="shared" si="16"/>
        <v>0</v>
      </c>
      <c r="G73" s="94">
        <f t="shared" si="17"/>
        <v>0</v>
      </c>
      <c r="H73" s="94">
        <f t="shared" si="18"/>
        <v>0</v>
      </c>
      <c r="I73" s="94">
        <f t="shared" si="19"/>
        <v>0</v>
      </c>
    </row>
    <row r="74" spans="1:9" x14ac:dyDescent="0.3">
      <c r="A74" s="13"/>
      <c r="B74" s="30"/>
      <c r="C74" s="39"/>
      <c r="D74" s="39"/>
      <c r="E74" s="39"/>
      <c r="F74" s="94">
        <f t="shared" si="16"/>
        <v>0</v>
      </c>
      <c r="G74" s="94">
        <f t="shared" si="17"/>
        <v>0</v>
      </c>
      <c r="H74" s="94">
        <f t="shared" si="18"/>
        <v>0</v>
      </c>
      <c r="I74" s="94">
        <f t="shared" si="19"/>
        <v>0</v>
      </c>
    </row>
    <row r="75" spans="1:9" x14ac:dyDescent="0.3">
      <c r="A75" s="13"/>
      <c r="B75" s="2"/>
      <c r="C75" s="2"/>
      <c r="D75" s="2"/>
      <c r="E75" s="2"/>
      <c r="F75" s="94">
        <f t="shared" si="16"/>
        <v>0</v>
      </c>
      <c r="G75" s="94">
        <f t="shared" si="17"/>
        <v>0</v>
      </c>
      <c r="H75" s="94">
        <f t="shared" si="18"/>
        <v>0</v>
      </c>
      <c r="I75" s="94">
        <f t="shared" si="19"/>
        <v>0</v>
      </c>
    </row>
    <row r="76" spans="1:9" x14ac:dyDescent="0.3">
      <c r="A76" s="13"/>
      <c r="B76" s="2"/>
      <c r="C76" s="2"/>
      <c r="D76" s="2"/>
      <c r="E76" s="2"/>
      <c r="F76" s="94">
        <f t="shared" si="16"/>
        <v>0</v>
      </c>
      <c r="G76" s="94">
        <f t="shared" si="17"/>
        <v>0</v>
      </c>
      <c r="H76" s="94">
        <f t="shared" si="18"/>
        <v>0</v>
      </c>
      <c r="I76" s="94">
        <f t="shared" si="19"/>
        <v>0</v>
      </c>
    </row>
    <row r="77" spans="1:9" x14ac:dyDescent="0.3">
      <c r="A77" s="13"/>
      <c r="B77" s="2"/>
      <c r="C77" s="2"/>
      <c r="D77" s="2"/>
      <c r="E77" s="2"/>
      <c r="F77" s="94">
        <f t="shared" si="16"/>
        <v>0</v>
      </c>
      <c r="G77" s="94">
        <f t="shared" si="17"/>
        <v>0</v>
      </c>
      <c r="H77" s="94">
        <f t="shared" si="18"/>
        <v>0</v>
      </c>
      <c r="I77" s="94">
        <f t="shared" si="19"/>
        <v>0</v>
      </c>
    </row>
    <row r="78" spans="1:9" x14ac:dyDescent="0.3">
      <c r="A78" s="13"/>
      <c r="B78" s="2"/>
      <c r="C78" s="2"/>
      <c r="D78" s="2"/>
      <c r="E78" s="2"/>
      <c r="F78" s="94">
        <f t="shared" ref="F78:G89" si="20">+IFERROR(B78/(C16+C47),0)*100</f>
        <v>0</v>
      </c>
      <c r="G78" s="94">
        <f t="shared" si="20"/>
        <v>0</v>
      </c>
      <c r="H78" s="94">
        <f t="shared" si="18"/>
        <v>0</v>
      </c>
      <c r="I78" s="94">
        <f t="shared" si="19"/>
        <v>0</v>
      </c>
    </row>
    <row r="79" spans="1:9" x14ac:dyDescent="0.3">
      <c r="A79" s="13"/>
      <c r="B79" s="2"/>
      <c r="C79" s="2"/>
      <c r="D79" s="2"/>
      <c r="E79" s="2"/>
      <c r="F79" s="94">
        <f t="shared" si="20"/>
        <v>0</v>
      </c>
      <c r="G79" s="94">
        <f t="shared" si="20"/>
        <v>0</v>
      </c>
      <c r="H79" s="94">
        <f t="shared" ref="H79:H93" si="21">+IFERROR(D79/(E17+E48),0)*100</f>
        <v>0</v>
      </c>
      <c r="I79" s="94">
        <f t="shared" ref="I79:I93" si="22">+IFERROR(E79/(F17+F48),0)*100</f>
        <v>0</v>
      </c>
    </row>
    <row r="80" spans="1:9" x14ac:dyDescent="0.3">
      <c r="A80" s="13"/>
      <c r="B80" s="2"/>
      <c r="C80" s="2"/>
      <c r="D80" s="2"/>
      <c r="E80" s="2"/>
      <c r="F80" s="94">
        <f t="shared" si="20"/>
        <v>0</v>
      </c>
      <c r="G80" s="94">
        <f t="shared" si="20"/>
        <v>0</v>
      </c>
      <c r="H80" s="94">
        <f t="shared" si="21"/>
        <v>0</v>
      </c>
      <c r="I80" s="94">
        <f t="shared" si="22"/>
        <v>0</v>
      </c>
    </row>
    <row r="81" spans="1:9" x14ac:dyDescent="0.3">
      <c r="A81" s="13"/>
      <c r="B81" s="2"/>
      <c r="C81" s="2"/>
      <c r="D81" s="2"/>
      <c r="E81" s="2"/>
      <c r="F81" s="94">
        <f t="shared" si="20"/>
        <v>0</v>
      </c>
      <c r="G81" s="94">
        <f t="shared" si="20"/>
        <v>0</v>
      </c>
      <c r="H81" s="94">
        <f t="shared" si="21"/>
        <v>0</v>
      </c>
      <c r="I81" s="94">
        <f t="shared" si="22"/>
        <v>0</v>
      </c>
    </row>
    <row r="82" spans="1:9" x14ac:dyDescent="0.3">
      <c r="A82" s="13"/>
      <c r="B82" s="2"/>
      <c r="C82" s="2"/>
      <c r="D82" s="2"/>
      <c r="E82" s="2"/>
      <c r="F82" s="94">
        <f t="shared" si="20"/>
        <v>0</v>
      </c>
      <c r="G82" s="94">
        <f t="shared" si="20"/>
        <v>0</v>
      </c>
      <c r="H82" s="94">
        <f t="shared" si="21"/>
        <v>0</v>
      </c>
      <c r="I82" s="94">
        <f t="shared" si="22"/>
        <v>0</v>
      </c>
    </row>
    <row r="83" spans="1:9" x14ac:dyDescent="0.3">
      <c r="A83" s="13"/>
      <c r="B83" s="2"/>
      <c r="C83" s="2"/>
      <c r="D83" s="2"/>
      <c r="E83" s="2"/>
      <c r="F83" s="94">
        <f t="shared" si="20"/>
        <v>0</v>
      </c>
      <c r="G83" s="94">
        <f t="shared" si="20"/>
        <v>0</v>
      </c>
      <c r="H83" s="94">
        <f t="shared" si="21"/>
        <v>0</v>
      </c>
      <c r="I83" s="94">
        <f t="shared" si="22"/>
        <v>0</v>
      </c>
    </row>
    <row r="84" spans="1:9" x14ac:dyDescent="0.3">
      <c r="A84" s="13"/>
      <c r="B84" s="2"/>
      <c r="C84" s="2"/>
      <c r="D84" s="2"/>
      <c r="E84" s="2"/>
      <c r="F84" s="94">
        <f t="shared" si="20"/>
        <v>0</v>
      </c>
      <c r="G84" s="94">
        <f t="shared" si="20"/>
        <v>0</v>
      </c>
      <c r="H84" s="94">
        <f t="shared" si="21"/>
        <v>0</v>
      </c>
      <c r="I84" s="94">
        <f t="shared" si="22"/>
        <v>0</v>
      </c>
    </row>
    <row r="85" spans="1:9" x14ac:dyDescent="0.3">
      <c r="A85" s="13"/>
      <c r="B85" s="2"/>
      <c r="C85" s="2"/>
      <c r="D85" s="2"/>
      <c r="E85" s="2"/>
      <c r="F85" s="94">
        <f t="shared" si="20"/>
        <v>0</v>
      </c>
      <c r="G85" s="94">
        <f t="shared" si="20"/>
        <v>0</v>
      </c>
      <c r="H85" s="94">
        <f t="shared" si="21"/>
        <v>0</v>
      </c>
      <c r="I85" s="94">
        <f t="shared" si="22"/>
        <v>0</v>
      </c>
    </row>
    <row r="86" spans="1:9" x14ac:dyDescent="0.3">
      <c r="A86" s="13"/>
      <c r="B86" s="2"/>
      <c r="C86" s="2"/>
      <c r="D86" s="2"/>
      <c r="E86" s="2"/>
      <c r="F86" s="94">
        <f t="shared" si="20"/>
        <v>0</v>
      </c>
      <c r="G86" s="94">
        <f t="shared" si="20"/>
        <v>0</v>
      </c>
      <c r="H86" s="94">
        <f t="shared" si="21"/>
        <v>0</v>
      </c>
      <c r="I86" s="94">
        <f t="shared" si="22"/>
        <v>0</v>
      </c>
    </row>
    <row r="87" spans="1:9" x14ac:dyDescent="0.3">
      <c r="A87" s="13"/>
      <c r="B87" s="2"/>
      <c r="C87" s="2"/>
      <c r="D87" s="2"/>
      <c r="E87" s="2"/>
      <c r="F87" s="94">
        <f t="shared" si="20"/>
        <v>0</v>
      </c>
      <c r="G87" s="94">
        <f t="shared" si="20"/>
        <v>0</v>
      </c>
      <c r="H87" s="94">
        <f t="shared" si="21"/>
        <v>0</v>
      </c>
      <c r="I87" s="94">
        <f t="shared" si="22"/>
        <v>0</v>
      </c>
    </row>
    <row r="88" spans="1:9" x14ac:dyDescent="0.3">
      <c r="A88" s="13"/>
      <c r="B88" s="2"/>
      <c r="C88" s="2"/>
      <c r="D88" s="2"/>
      <c r="E88" s="2"/>
      <c r="F88" s="94">
        <f t="shared" si="20"/>
        <v>0</v>
      </c>
      <c r="G88" s="94">
        <f t="shared" si="20"/>
        <v>0</v>
      </c>
      <c r="H88" s="94">
        <f t="shared" si="21"/>
        <v>0</v>
      </c>
      <c r="I88" s="94">
        <f t="shared" si="22"/>
        <v>0</v>
      </c>
    </row>
    <row r="89" spans="1:9" x14ac:dyDescent="0.3">
      <c r="A89" s="13"/>
      <c r="B89" s="2"/>
      <c r="C89" s="2"/>
      <c r="D89" s="2"/>
      <c r="E89" s="2"/>
      <c r="F89" s="94">
        <f t="shared" si="20"/>
        <v>0</v>
      </c>
      <c r="G89" s="94">
        <f t="shared" si="20"/>
        <v>0</v>
      </c>
      <c r="H89" s="94">
        <f t="shared" si="21"/>
        <v>0</v>
      </c>
      <c r="I89" s="94">
        <f t="shared" si="22"/>
        <v>0</v>
      </c>
    </row>
    <row r="90" spans="1:9" x14ac:dyDescent="0.3">
      <c r="A90" s="13"/>
      <c r="B90" s="2"/>
      <c r="C90" s="2"/>
      <c r="D90" s="2"/>
      <c r="E90" s="2"/>
      <c r="F90" s="94">
        <f t="shared" ref="F90:G93" si="23">+IFERROR(B90/(C28+C59),0)*100</f>
        <v>0</v>
      </c>
      <c r="G90" s="94">
        <f t="shared" si="23"/>
        <v>0</v>
      </c>
      <c r="H90" s="94">
        <f t="shared" si="21"/>
        <v>0</v>
      </c>
      <c r="I90" s="94">
        <f t="shared" si="22"/>
        <v>0</v>
      </c>
    </row>
    <row r="91" spans="1:9" x14ac:dyDescent="0.3">
      <c r="A91" s="13"/>
      <c r="B91" s="2"/>
      <c r="C91" s="2"/>
      <c r="D91" s="2"/>
      <c r="E91" s="2"/>
      <c r="F91" s="94">
        <f t="shared" si="23"/>
        <v>0</v>
      </c>
      <c r="G91" s="94">
        <f t="shared" si="23"/>
        <v>0</v>
      </c>
      <c r="H91" s="94">
        <f t="shared" si="21"/>
        <v>0</v>
      </c>
      <c r="I91" s="94">
        <f t="shared" si="22"/>
        <v>0</v>
      </c>
    </row>
    <row r="92" spans="1:9" x14ac:dyDescent="0.3">
      <c r="A92" s="30"/>
      <c r="B92" s="2"/>
      <c r="C92" s="2"/>
      <c r="D92" s="2"/>
      <c r="E92" s="2"/>
      <c r="F92" s="94">
        <f>+IFERROR(B92/(C30+C61),0)*100</f>
        <v>0</v>
      </c>
      <c r="G92" s="94">
        <f t="shared" si="23"/>
        <v>0</v>
      </c>
      <c r="H92" s="94">
        <f t="shared" si="21"/>
        <v>0</v>
      </c>
      <c r="I92" s="94">
        <f t="shared" si="22"/>
        <v>0</v>
      </c>
    </row>
    <row r="93" spans="1:9" x14ac:dyDescent="0.3">
      <c r="A93" s="89" t="s">
        <v>32</v>
      </c>
      <c r="B93" s="37">
        <f>SUM(B66:B92)</f>
        <v>13</v>
      </c>
      <c r="C93" s="37">
        <f>SUM(C66:C92)</f>
        <v>12</v>
      </c>
      <c r="D93" s="37">
        <f>SUM(D66:D92)</f>
        <v>12</v>
      </c>
      <c r="E93" s="37">
        <f>SUM(E66:E92)</f>
        <v>12</v>
      </c>
      <c r="F93" s="94">
        <f t="shared" si="23"/>
        <v>31.707317073170731</v>
      </c>
      <c r="G93" s="94">
        <f t="shared" si="23"/>
        <v>33.333333333333329</v>
      </c>
      <c r="H93" s="94">
        <f t="shared" si="21"/>
        <v>33.333333333333329</v>
      </c>
      <c r="I93" s="94">
        <f t="shared" si="22"/>
        <v>34.285714285714285</v>
      </c>
    </row>
    <row r="94" spans="1:9" x14ac:dyDescent="0.3">
      <c r="I94" s="12"/>
    </row>
    <row r="96" spans="1:9" ht="17.25" customHeight="1" thickBot="1" x14ac:dyDescent="0.35">
      <c r="A96" s="355" t="s">
        <v>81</v>
      </c>
      <c r="B96" s="355"/>
      <c r="C96" s="355"/>
      <c r="D96" s="355"/>
      <c r="E96" s="355"/>
    </row>
    <row r="97" spans="1:9" ht="63" thickBot="1" x14ac:dyDescent="0.35">
      <c r="A97" s="60" t="s">
        <v>65</v>
      </c>
      <c r="B97" s="61" t="s">
        <v>67</v>
      </c>
      <c r="C97" s="62" t="s">
        <v>68</v>
      </c>
      <c r="D97" s="62" t="s">
        <v>69</v>
      </c>
      <c r="E97" s="62" t="s">
        <v>70</v>
      </c>
      <c r="F97" s="63" t="s">
        <v>76</v>
      </c>
      <c r="G97" s="63" t="s">
        <v>77</v>
      </c>
      <c r="H97" s="63" t="s">
        <v>78</v>
      </c>
      <c r="I97" s="64" t="s">
        <v>79</v>
      </c>
    </row>
    <row r="98" spans="1:9" ht="31.2" x14ac:dyDescent="0.3">
      <c r="A98" s="13" t="s">
        <v>313</v>
      </c>
      <c r="B98" s="47">
        <v>1</v>
      </c>
      <c r="C98" s="47">
        <v>1</v>
      </c>
      <c r="D98" s="47">
        <v>1</v>
      </c>
      <c r="E98" s="47">
        <v>1</v>
      </c>
      <c r="F98" s="93">
        <f t="shared" ref="F98:F110" si="24">+IFERROR(B98/(C4+C35),0)*100</f>
        <v>2.4390243902439024</v>
      </c>
      <c r="G98" s="93">
        <f t="shared" ref="G98:G110" si="25">+IFERROR(C98/(D4+D35),0)*100</f>
        <v>2.7777777777777777</v>
      </c>
      <c r="H98" s="93">
        <f t="shared" ref="H98:H110" si="26">+IFERROR(D98/(E4+E35),0)*100</f>
        <v>2.7777777777777777</v>
      </c>
      <c r="I98" s="93">
        <f t="shared" ref="I98:I110" si="27">+IFERROR(E98/(F4+F35),0)*100</f>
        <v>2.8571428571428572</v>
      </c>
    </row>
    <row r="99" spans="1:9" x14ac:dyDescent="0.3">
      <c r="A99" s="13"/>
      <c r="B99" s="2"/>
      <c r="C99" s="2"/>
      <c r="D99" s="2"/>
      <c r="E99" s="2"/>
      <c r="F99" s="94">
        <f t="shared" si="24"/>
        <v>0</v>
      </c>
      <c r="G99" s="94">
        <f t="shared" si="25"/>
        <v>0</v>
      </c>
      <c r="H99" s="94">
        <f t="shared" si="26"/>
        <v>0</v>
      </c>
      <c r="I99" s="94">
        <f t="shared" si="27"/>
        <v>0</v>
      </c>
    </row>
    <row r="100" spans="1:9" x14ac:dyDescent="0.3">
      <c r="A100" s="13"/>
      <c r="B100" s="2"/>
      <c r="C100" s="2"/>
      <c r="D100" s="2"/>
      <c r="E100" s="2"/>
      <c r="F100" s="94">
        <f t="shared" si="24"/>
        <v>0</v>
      </c>
      <c r="G100" s="94">
        <f t="shared" si="25"/>
        <v>0</v>
      </c>
      <c r="H100" s="94">
        <f t="shared" si="26"/>
        <v>0</v>
      </c>
      <c r="I100" s="94">
        <f t="shared" si="27"/>
        <v>0</v>
      </c>
    </row>
    <row r="101" spans="1:9" x14ac:dyDescent="0.3">
      <c r="A101" s="13"/>
      <c r="B101" s="2"/>
      <c r="C101" s="2"/>
      <c r="D101" s="2"/>
      <c r="E101" s="2"/>
      <c r="F101" s="94">
        <f t="shared" si="24"/>
        <v>0</v>
      </c>
      <c r="G101" s="94">
        <f t="shared" si="25"/>
        <v>0</v>
      </c>
      <c r="H101" s="94">
        <f t="shared" si="26"/>
        <v>0</v>
      </c>
      <c r="I101" s="94">
        <f t="shared" si="27"/>
        <v>0</v>
      </c>
    </row>
    <row r="102" spans="1:9" x14ac:dyDescent="0.3">
      <c r="A102" s="13"/>
      <c r="B102" s="2"/>
      <c r="C102" s="2"/>
      <c r="D102" s="2"/>
      <c r="E102" s="2"/>
      <c r="F102" s="94">
        <f t="shared" si="24"/>
        <v>0</v>
      </c>
      <c r="G102" s="94">
        <f t="shared" si="25"/>
        <v>0</v>
      </c>
      <c r="H102" s="94">
        <f t="shared" si="26"/>
        <v>0</v>
      </c>
      <c r="I102" s="94">
        <f t="shared" si="27"/>
        <v>0</v>
      </c>
    </row>
    <row r="103" spans="1:9" x14ac:dyDescent="0.3">
      <c r="A103" s="13"/>
      <c r="B103" s="2"/>
      <c r="C103" s="2"/>
      <c r="D103" s="2"/>
      <c r="E103" s="2"/>
      <c r="F103" s="94">
        <f t="shared" si="24"/>
        <v>0</v>
      </c>
      <c r="G103" s="94">
        <f t="shared" si="25"/>
        <v>0</v>
      </c>
      <c r="H103" s="94">
        <f t="shared" si="26"/>
        <v>0</v>
      </c>
      <c r="I103" s="94">
        <f t="shared" si="27"/>
        <v>0</v>
      </c>
    </row>
    <row r="104" spans="1:9" x14ac:dyDescent="0.3">
      <c r="A104" s="13"/>
      <c r="B104" s="2"/>
      <c r="C104" s="2"/>
      <c r="D104" s="2"/>
      <c r="E104" s="2"/>
      <c r="F104" s="94">
        <f t="shared" si="24"/>
        <v>0</v>
      </c>
      <c r="G104" s="94">
        <f t="shared" si="25"/>
        <v>0</v>
      </c>
      <c r="H104" s="94">
        <f t="shared" si="26"/>
        <v>0</v>
      </c>
      <c r="I104" s="94">
        <f t="shared" si="27"/>
        <v>0</v>
      </c>
    </row>
    <row r="105" spans="1:9" x14ac:dyDescent="0.3">
      <c r="A105" s="13"/>
      <c r="B105" s="2"/>
      <c r="C105" s="2"/>
      <c r="D105" s="2"/>
      <c r="E105" s="2"/>
      <c r="F105" s="94">
        <f t="shared" si="24"/>
        <v>0</v>
      </c>
      <c r="G105" s="94">
        <f t="shared" si="25"/>
        <v>0</v>
      </c>
      <c r="H105" s="94">
        <f t="shared" si="26"/>
        <v>0</v>
      </c>
      <c r="I105" s="94">
        <f t="shared" si="27"/>
        <v>0</v>
      </c>
    </row>
    <row r="106" spans="1:9" x14ac:dyDescent="0.3">
      <c r="A106" s="13"/>
      <c r="B106" s="2"/>
      <c r="C106" s="2"/>
      <c r="D106" s="2"/>
      <c r="E106" s="2"/>
      <c r="F106" s="94">
        <f t="shared" si="24"/>
        <v>0</v>
      </c>
      <c r="G106" s="94">
        <f t="shared" si="25"/>
        <v>0</v>
      </c>
      <c r="H106" s="94">
        <f t="shared" si="26"/>
        <v>0</v>
      </c>
      <c r="I106" s="94">
        <f t="shared" si="27"/>
        <v>0</v>
      </c>
    </row>
    <row r="107" spans="1:9" x14ac:dyDescent="0.3">
      <c r="A107" s="13"/>
      <c r="B107" s="2"/>
      <c r="C107" s="2"/>
      <c r="D107" s="2"/>
      <c r="E107" s="2"/>
      <c r="F107" s="94">
        <f t="shared" si="24"/>
        <v>0</v>
      </c>
      <c r="G107" s="94">
        <f t="shared" si="25"/>
        <v>0</v>
      </c>
      <c r="H107" s="94">
        <f t="shared" si="26"/>
        <v>0</v>
      </c>
      <c r="I107" s="94">
        <f t="shared" si="27"/>
        <v>0</v>
      </c>
    </row>
    <row r="108" spans="1:9" x14ac:dyDescent="0.3">
      <c r="A108" s="13"/>
      <c r="B108" s="2"/>
      <c r="C108" s="2"/>
      <c r="D108" s="2"/>
      <c r="E108" s="2"/>
      <c r="F108" s="94">
        <f t="shared" si="24"/>
        <v>0</v>
      </c>
      <c r="G108" s="94">
        <f t="shared" si="25"/>
        <v>0</v>
      </c>
      <c r="H108" s="94">
        <f t="shared" si="26"/>
        <v>0</v>
      </c>
      <c r="I108" s="94">
        <f t="shared" si="27"/>
        <v>0</v>
      </c>
    </row>
    <row r="109" spans="1:9" x14ac:dyDescent="0.3">
      <c r="A109" s="13"/>
      <c r="B109" s="2"/>
      <c r="C109" s="2"/>
      <c r="D109" s="2"/>
      <c r="E109" s="2"/>
      <c r="F109" s="94">
        <f t="shared" si="24"/>
        <v>0</v>
      </c>
      <c r="G109" s="94">
        <f t="shared" si="25"/>
        <v>0</v>
      </c>
      <c r="H109" s="94">
        <f t="shared" si="26"/>
        <v>0</v>
      </c>
      <c r="I109" s="94">
        <f t="shared" si="27"/>
        <v>0</v>
      </c>
    </row>
    <row r="110" spans="1:9" x14ac:dyDescent="0.3">
      <c r="A110" s="13"/>
      <c r="B110" s="2"/>
      <c r="C110" s="2"/>
      <c r="D110" s="2"/>
      <c r="E110" s="2"/>
      <c r="F110" s="94">
        <f t="shared" si="24"/>
        <v>0</v>
      </c>
      <c r="G110" s="94">
        <f t="shared" si="25"/>
        <v>0</v>
      </c>
      <c r="H110" s="94">
        <f t="shared" si="26"/>
        <v>0</v>
      </c>
      <c r="I110" s="94">
        <f t="shared" si="27"/>
        <v>0</v>
      </c>
    </row>
    <row r="111" spans="1:9" x14ac:dyDescent="0.3">
      <c r="A111" s="13"/>
      <c r="B111" s="2"/>
      <c r="C111" s="2"/>
      <c r="D111" s="2"/>
      <c r="E111" s="2"/>
      <c r="F111" s="94">
        <f t="shared" ref="F111:I123" si="28">+IFERROR(B111/(C17+C48),0)*100</f>
        <v>0</v>
      </c>
      <c r="G111" s="94">
        <f t="shared" si="28"/>
        <v>0</v>
      </c>
      <c r="H111" s="94">
        <f t="shared" si="28"/>
        <v>0</v>
      </c>
      <c r="I111" s="94">
        <f t="shared" si="28"/>
        <v>0</v>
      </c>
    </row>
    <row r="112" spans="1:9" x14ac:dyDescent="0.3">
      <c r="A112" s="13"/>
      <c r="B112" s="2"/>
      <c r="C112" s="2"/>
      <c r="D112" s="2"/>
      <c r="E112" s="2"/>
      <c r="F112" s="94">
        <f t="shared" si="28"/>
        <v>0</v>
      </c>
      <c r="G112" s="94">
        <f t="shared" si="28"/>
        <v>0</v>
      </c>
      <c r="H112" s="94">
        <f t="shared" si="28"/>
        <v>0</v>
      </c>
      <c r="I112" s="94">
        <f t="shared" si="28"/>
        <v>0</v>
      </c>
    </row>
    <row r="113" spans="1:9" x14ac:dyDescent="0.3">
      <c r="A113" s="13"/>
      <c r="B113" s="2"/>
      <c r="C113" s="2"/>
      <c r="D113" s="2"/>
      <c r="E113" s="2"/>
      <c r="F113" s="94">
        <f t="shared" si="28"/>
        <v>0</v>
      </c>
      <c r="G113" s="94">
        <f t="shared" si="28"/>
        <v>0</v>
      </c>
      <c r="H113" s="94">
        <f t="shared" si="28"/>
        <v>0</v>
      </c>
      <c r="I113" s="94">
        <f t="shared" si="28"/>
        <v>0</v>
      </c>
    </row>
    <row r="114" spans="1:9" x14ac:dyDescent="0.3">
      <c r="A114" s="13"/>
      <c r="B114" s="2"/>
      <c r="C114" s="2"/>
      <c r="D114" s="2"/>
      <c r="E114" s="2"/>
      <c r="F114" s="94">
        <f t="shared" si="28"/>
        <v>0</v>
      </c>
      <c r="G114" s="94">
        <f t="shared" si="28"/>
        <v>0</v>
      </c>
      <c r="H114" s="94">
        <f t="shared" si="28"/>
        <v>0</v>
      </c>
      <c r="I114" s="94">
        <f t="shared" si="28"/>
        <v>0</v>
      </c>
    </row>
    <row r="115" spans="1:9" x14ac:dyDescent="0.3">
      <c r="A115" s="13"/>
      <c r="B115" s="2"/>
      <c r="C115" s="2"/>
      <c r="D115" s="2"/>
      <c r="E115" s="2"/>
      <c r="F115" s="94">
        <f t="shared" si="28"/>
        <v>0</v>
      </c>
      <c r="G115" s="94">
        <f t="shared" si="28"/>
        <v>0</v>
      </c>
      <c r="H115" s="94">
        <f t="shared" si="28"/>
        <v>0</v>
      </c>
      <c r="I115" s="94">
        <f t="shared" si="28"/>
        <v>0</v>
      </c>
    </row>
    <row r="116" spans="1:9" x14ac:dyDescent="0.3">
      <c r="A116" s="13"/>
      <c r="B116" s="2"/>
      <c r="C116" s="2"/>
      <c r="D116" s="2"/>
      <c r="E116" s="2"/>
      <c r="F116" s="94">
        <f t="shared" si="28"/>
        <v>0</v>
      </c>
      <c r="G116" s="94">
        <f t="shared" si="28"/>
        <v>0</v>
      </c>
      <c r="H116" s="94">
        <f t="shared" si="28"/>
        <v>0</v>
      </c>
      <c r="I116" s="94">
        <f t="shared" si="28"/>
        <v>0</v>
      </c>
    </row>
    <row r="117" spans="1:9" x14ac:dyDescent="0.3">
      <c r="A117" s="13"/>
      <c r="B117" s="2"/>
      <c r="C117" s="2"/>
      <c r="D117" s="2"/>
      <c r="E117" s="2"/>
      <c r="F117" s="94">
        <f t="shared" si="28"/>
        <v>0</v>
      </c>
      <c r="G117" s="94">
        <f t="shared" si="28"/>
        <v>0</v>
      </c>
      <c r="H117" s="94">
        <f t="shared" si="28"/>
        <v>0</v>
      </c>
      <c r="I117" s="94">
        <f t="shared" si="28"/>
        <v>0</v>
      </c>
    </row>
    <row r="118" spans="1:9" x14ac:dyDescent="0.3">
      <c r="A118" s="13"/>
      <c r="B118" s="2"/>
      <c r="C118" s="2"/>
      <c r="D118" s="2"/>
      <c r="E118" s="2"/>
      <c r="F118" s="94">
        <f t="shared" si="28"/>
        <v>0</v>
      </c>
      <c r="G118" s="94">
        <f t="shared" si="28"/>
        <v>0</v>
      </c>
      <c r="H118" s="94">
        <f t="shared" si="28"/>
        <v>0</v>
      </c>
      <c r="I118" s="94">
        <f t="shared" si="28"/>
        <v>0</v>
      </c>
    </row>
    <row r="119" spans="1:9" x14ac:dyDescent="0.3">
      <c r="A119" s="13"/>
      <c r="B119" s="2"/>
      <c r="C119" s="2"/>
      <c r="D119" s="2"/>
      <c r="E119" s="2"/>
      <c r="F119" s="94">
        <f t="shared" si="28"/>
        <v>0</v>
      </c>
      <c r="G119" s="94">
        <f t="shared" si="28"/>
        <v>0</v>
      </c>
      <c r="H119" s="94">
        <f t="shared" si="28"/>
        <v>0</v>
      </c>
      <c r="I119" s="94">
        <f t="shared" si="28"/>
        <v>0</v>
      </c>
    </row>
    <row r="120" spans="1:9" x14ac:dyDescent="0.3">
      <c r="A120" s="13"/>
      <c r="B120" s="2"/>
      <c r="C120" s="2"/>
      <c r="D120" s="2"/>
      <c r="E120" s="2"/>
      <c r="F120" s="94">
        <f t="shared" si="28"/>
        <v>0</v>
      </c>
      <c r="G120" s="94">
        <f t="shared" si="28"/>
        <v>0</v>
      </c>
      <c r="H120" s="94">
        <f t="shared" si="28"/>
        <v>0</v>
      </c>
      <c r="I120" s="94">
        <f t="shared" si="28"/>
        <v>0</v>
      </c>
    </row>
    <row r="121" spans="1:9" x14ac:dyDescent="0.3">
      <c r="A121" s="13"/>
      <c r="B121" s="2"/>
      <c r="C121" s="2"/>
      <c r="D121" s="2"/>
      <c r="E121" s="2"/>
      <c r="F121" s="94">
        <f t="shared" si="28"/>
        <v>0</v>
      </c>
      <c r="G121" s="94">
        <f t="shared" si="28"/>
        <v>0</v>
      </c>
      <c r="H121" s="94">
        <f t="shared" si="28"/>
        <v>0</v>
      </c>
      <c r="I121" s="94">
        <f t="shared" si="28"/>
        <v>0</v>
      </c>
    </row>
    <row r="122" spans="1:9" x14ac:dyDescent="0.3">
      <c r="A122" s="13"/>
      <c r="B122" s="2"/>
      <c r="C122" s="2"/>
      <c r="D122" s="2"/>
      <c r="E122" s="2"/>
      <c r="F122" s="94">
        <f t="shared" si="28"/>
        <v>0</v>
      </c>
      <c r="G122" s="94">
        <f t="shared" si="28"/>
        <v>0</v>
      </c>
      <c r="H122" s="94">
        <f t="shared" si="28"/>
        <v>0</v>
      </c>
      <c r="I122" s="94">
        <f t="shared" si="28"/>
        <v>0</v>
      </c>
    </row>
    <row r="123" spans="1:9" x14ac:dyDescent="0.3">
      <c r="A123" s="13"/>
      <c r="B123" s="2"/>
      <c r="C123" s="2"/>
      <c r="D123" s="2"/>
      <c r="E123" s="2"/>
      <c r="F123" s="94">
        <f t="shared" si="28"/>
        <v>0</v>
      </c>
      <c r="G123" s="94">
        <f t="shared" si="28"/>
        <v>0</v>
      </c>
      <c r="H123" s="94">
        <f t="shared" si="28"/>
        <v>0</v>
      </c>
      <c r="I123" s="94">
        <f t="shared" si="28"/>
        <v>0</v>
      </c>
    </row>
    <row r="124" spans="1:9" x14ac:dyDescent="0.3">
      <c r="A124" s="30"/>
      <c r="B124" s="2"/>
      <c r="C124" s="2"/>
      <c r="D124" s="2"/>
      <c r="E124" s="2"/>
      <c r="F124" s="94">
        <f t="shared" ref="F124:I125" si="29">+IFERROR(B124/(C30+C61),0)*100</f>
        <v>0</v>
      </c>
      <c r="G124" s="94">
        <f t="shared" si="29"/>
        <v>0</v>
      </c>
      <c r="H124" s="94">
        <f t="shared" si="29"/>
        <v>0</v>
      </c>
      <c r="I124" s="94">
        <f t="shared" si="29"/>
        <v>0</v>
      </c>
    </row>
    <row r="125" spans="1:9" x14ac:dyDescent="0.3">
      <c r="A125" s="89" t="s">
        <v>32</v>
      </c>
      <c r="B125" s="37">
        <f>SUM(B98:B124)</f>
        <v>1</v>
      </c>
      <c r="C125" s="37">
        <f>SUM(C98:C124)</f>
        <v>1</v>
      </c>
      <c r="D125" s="37">
        <f>SUM(D98:D124)</f>
        <v>1</v>
      </c>
      <c r="E125" s="37">
        <f>SUM(E98:E124)</f>
        <v>1</v>
      </c>
      <c r="F125" s="94">
        <f t="shared" si="29"/>
        <v>2.4390243902439024</v>
      </c>
      <c r="G125" s="94">
        <f t="shared" si="29"/>
        <v>2.7777777777777777</v>
      </c>
      <c r="H125" s="94">
        <f t="shared" si="29"/>
        <v>2.7777777777777777</v>
      </c>
      <c r="I125" s="94">
        <f t="shared" si="29"/>
        <v>2.8571428571428572</v>
      </c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70" zoomScaleNormal="100" zoomScaleSheetLayoutView="70" workbookViewId="0">
      <selection activeCell="B24" sqref="B24"/>
    </sheetView>
  </sheetViews>
  <sheetFormatPr defaultRowHeight="15.6" x14ac:dyDescent="0.3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 x14ac:dyDescent="0.45">
      <c r="A1" s="351" t="s">
        <v>287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75" customHeight="1" x14ac:dyDescent="0.3">
      <c r="A2" s="359" t="s">
        <v>82</v>
      </c>
      <c r="B2" s="357" t="s">
        <v>83</v>
      </c>
      <c r="C2" s="358"/>
      <c r="D2" s="34"/>
      <c r="E2" s="65"/>
      <c r="F2" s="65"/>
      <c r="G2" s="364" t="s">
        <v>210</v>
      </c>
      <c r="H2" s="357" t="s">
        <v>84</v>
      </c>
      <c r="I2" s="363"/>
      <c r="J2" s="364" t="s">
        <v>85</v>
      </c>
      <c r="K2" s="367" t="s">
        <v>86</v>
      </c>
    </row>
    <row r="3" spans="1:11" ht="15.75" customHeight="1" x14ac:dyDescent="0.3">
      <c r="A3" s="360"/>
      <c r="B3" s="40"/>
      <c r="C3" s="41"/>
      <c r="D3" s="28" t="s">
        <v>87</v>
      </c>
      <c r="E3" s="28"/>
      <c r="F3" s="28"/>
      <c r="G3" s="366"/>
      <c r="H3" s="40"/>
      <c r="I3" s="42"/>
      <c r="J3" s="365"/>
      <c r="K3" s="368"/>
    </row>
    <row r="4" spans="1:11" s="4" customFormat="1" ht="166.5" customHeight="1" x14ac:dyDescent="0.3">
      <c r="A4" s="361"/>
      <c r="B4" s="101" t="s">
        <v>88</v>
      </c>
      <c r="C4" s="237" t="s">
        <v>288</v>
      </c>
      <c r="D4" s="101" t="s">
        <v>89</v>
      </c>
      <c r="E4" s="101" t="s">
        <v>90</v>
      </c>
      <c r="F4" s="241" t="s">
        <v>91</v>
      </c>
      <c r="G4" s="370"/>
      <c r="H4" s="101" t="s">
        <v>92</v>
      </c>
      <c r="I4" s="101" t="s">
        <v>93</v>
      </c>
      <c r="J4" s="366"/>
      <c r="K4" s="369"/>
    </row>
    <row r="5" spans="1:11" x14ac:dyDescent="0.3">
      <c r="A5" s="242" t="s">
        <v>30</v>
      </c>
      <c r="B5" s="39">
        <v>1</v>
      </c>
      <c r="C5" s="2">
        <v>2460</v>
      </c>
      <c r="D5" s="2"/>
      <c r="E5" s="2"/>
      <c r="F5" s="2"/>
      <c r="G5" s="2">
        <v>347</v>
      </c>
      <c r="H5" s="2">
        <v>7</v>
      </c>
      <c r="I5" s="2"/>
      <c r="J5" s="2"/>
      <c r="K5" s="129"/>
    </row>
    <row r="6" spans="1:11" x14ac:dyDescent="0.3">
      <c r="A6" s="243"/>
      <c r="B6" s="39">
        <v>2</v>
      </c>
      <c r="C6" s="2">
        <v>943</v>
      </c>
      <c r="D6" s="2"/>
      <c r="E6" s="2"/>
      <c r="F6" s="2"/>
      <c r="G6" s="2">
        <v>125</v>
      </c>
      <c r="H6" s="2">
        <v>21</v>
      </c>
      <c r="I6" s="2"/>
      <c r="J6" s="2"/>
      <c r="K6" s="129"/>
    </row>
    <row r="7" spans="1:11" x14ac:dyDescent="0.3">
      <c r="A7" s="243"/>
      <c r="B7" s="39" t="s">
        <v>37</v>
      </c>
      <c r="C7" s="2"/>
      <c r="D7" s="2"/>
      <c r="E7" s="2"/>
      <c r="F7" s="2"/>
      <c r="G7" s="2"/>
      <c r="H7" s="2"/>
      <c r="I7" s="2"/>
      <c r="J7" s="2"/>
      <c r="K7" s="129"/>
    </row>
    <row r="8" spans="1:11" x14ac:dyDescent="0.3">
      <c r="A8" s="243"/>
      <c r="B8" s="39">
        <v>3</v>
      </c>
      <c r="C8" s="2"/>
      <c r="D8" s="2"/>
      <c r="E8" s="2"/>
      <c r="F8" s="2"/>
      <c r="G8" s="2"/>
      <c r="H8" s="2"/>
      <c r="I8" s="2"/>
      <c r="J8" s="2"/>
      <c r="K8" s="129"/>
    </row>
    <row r="9" spans="1:11" x14ac:dyDescent="0.3">
      <c r="A9" s="244" t="s">
        <v>94</v>
      </c>
      <c r="B9" s="89"/>
      <c r="C9" s="37">
        <f>+SUM(C5:C8)</f>
        <v>3403</v>
      </c>
      <c r="D9" s="37">
        <f t="shared" ref="D9:K9" si="0">+SUM(D5:D8)</f>
        <v>0</v>
      </c>
      <c r="E9" s="37">
        <f t="shared" si="0"/>
        <v>0</v>
      </c>
      <c r="F9" s="37">
        <f>+SUM(F5:F8)</f>
        <v>0</v>
      </c>
      <c r="G9" s="37">
        <f t="shared" si="0"/>
        <v>472</v>
      </c>
      <c r="H9" s="37">
        <f t="shared" si="0"/>
        <v>28</v>
      </c>
      <c r="I9" s="37">
        <f t="shared" si="0"/>
        <v>0</v>
      </c>
      <c r="J9" s="37">
        <f t="shared" si="0"/>
        <v>0</v>
      </c>
      <c r="K9" s="168">
        <f t="shared" si="0"/>
        <v>0</v>
      </c>
    </row>
    <row r="10" spans="1:11" x14ac:dyDescent="0.3">
      <c r="A10" s="243" t="s">
        <v>31</v>
      </c>
      <c r="B10" s="39">
        <v>1</v>
      </c>
      <c r="C10" s="2">
        <v>810</v>
      </c>
      <c r="D10" s="2">
        <v>810</v>
      </c>
      <c r="E10" s="2"/>
      <c r="F10" s="2"/>
      <c r="G10" s="2">
        <v>485</v>
      </c>
      <c r="H10" s="2">
        <v>8</v>
      </c>
      <c r="I10" s="2"/>
      <c r="J10" s="2"/>
      <c r="K10" s="129"/>
    </row>
    <row r="11" spans="1:11" x14ac:dyDescent="0.3">
      <c r="A11" s="243"/>
      <c r="B11" s="39">
        <v>2</v>
      </c>
      <c r="C11" s="2">
        <v>576</v>
      </c>
      <c r="D11" s="2">
        <v>576</v>
      </c>
      <c r="E11" s="2"/>
      <c r="F11" s="2"/>
      <c r="G11" s="2">
        <v>200</v>
      </c>
      <c r="H11" s="2">
        <v>3</v>
      </c>
      <c r="I11" s="2"/>
      <c r="J11" s="2"/>
      <c r="K11" s="129"/>
    </row>
    <row r="12" spans="1:11" x14ac:dyDescent="0.3">
      <c r="A12" s="243"/>
      <c r="B12" s="39" t="s">
        <v>37</v>
      </c>
      <c r="C12" s="2"/>
      <c r="D12" s="2"/>
      <c r="E12" s="2"/>
      <c r="F12" s="2"/>
      <c r="G12" s="2"/>
      <c r="H12" s="2"/>
      <c r="I12" s="2"/>
      <c r="J12" s="2"/>
      <c r="K12" s="129"/>
    </row>
    <row r="13" spans="1:11" x14ac:dyDescent="0.3">
      <c r="A13" s="243"/>
      <c r="B13" s="39">
        <v>3</v>
      </c>
      <c r="C13" s="2">
        <v>78</v>
      </c>
      <c r="D13" s="2">
        <v>78</v>
      </c>
      <c r="E13" s="2"/>
      <c r="F13" s="2"/>
      <c r="G13" s="2">
        <v>11</v>
      </c>
      <c r="H13" s="2">
        <v>5</v>
      </c>
      <c r="I13" s="2"/>
      <c r="J13" s="2"/>
      <c r="K13" s="129"/>
    </row>
    <row r="14" spans="1:11" x14ac:dyDescent="0.3">
      <c r="A14" s="245" t="s">
        <v>95</v>
      </c>
      <c r="B14" s="96"/>
      <c r="C14" s="97">
        <f t="shared" ref="C14:K14" si="1">+SUM(C10:C13)</f>
        <v>1464</v>
      </c>
      <c r="D14" s="97">
        <f t="shared" si="1"/>
        <v>1464</v>
      </c>
      <c r="E14" s="97">
        <f t="shared" si="1"/>
        <v>0</v>
      </c>
      <c r="F14" s="97">
        <f t="shared" ref="F14" si="2">+SUM(F10:F13)</f>
        <v>0</v>
      </c>
      <c r="G14" s="97">
        <f t="shared" si="1"/>
        <v>696</v>
      </c>
      <c r="H14" s="97">
        <f t="shared" si="1"/>
        <v>16</v>
      </c>
      <c r="I14" s="97">
        <f t="shared" si="1"/>
        <v>0</v>
      </c>
      <c r="J14" s="97">
        <f t="shared" si="1"/>
        <v>0</v>
      </c>
      <c r="K14" s="174">
        <f t="shared" si="1"/>
        <v>0</v>
      </c>
    </row>
    <row r="15" spans="1:11" x14ac:dyDescent="0.3">
      <c r="A15" s="177" t="s">
        <v>96</v>
      </c>
      <c r="B15" s="89">
        <v>1</v>
      </c>
      <c r="C15" s="37">
        <f>+C5+C10</f>
        <v>3270</v>
      </c>
      <c r="D15" s="37">
        <f t="shared" ref="D15:K15" si="3">+D5+D10</f>
        <v>810</v>
      </c>
      <c r="E15" s="37">
        <f t="shared" si="3"/>
        <v>0</v>
      </c>
      <c r="F15" s="37">
        <f t="shared" ref="F15" si="4">+F5+F10</f>
        <v>0</v>
      </c>
      <c r="G15" s="37">
        <f t="shared" si="3"/>
        <v>832</v>
      </c>
      <c r="H15" s="37">
        <f t="shared" si="3"/>
        <v>15</v>
      </c>
      <c r="I15" s="37">
        <f t="shared" si="3"/>
        <v>0</v>
      </c>
      <c r="J15" s="37">
        <f t="shared" si="3"/>
        <v>0</v>
      </c>
      <c r="K15" s="168">
        <f t="shared" si="3"/>
        <v>0</v>
      </c>
    </row>
    <row r="16" spans="1:11" x14ac:dyDescent="0.3">
      <c r="A16" s="246"/>
      <c r="B16" s="89">
        <v>2</v>
      </c>
      <c r="C16" s="37">
        <f t="shared" ref="C16:K16" si="5">+C6+C11</f>
        <v>1519</v>
      </c>
      <c r="D16" s="37">
        <f t="shared" si="5"/>
        <v>576</v>
      </c>
      <c r="E16" s="37">
        <f t="shared" si="5"/>
        <v>0</v>
      </c>
      <c r="F16" s="37">
        <f t="shared" ref="F16" si="6">+F6+F11</f>
        <v>0</v>
      </c>
      <c r="G16" s="37">
        <f t="shared" si="5"/>
        <v>325</v>
      </c>
      <c r="H16" s="37">
        <f t="shared" si="5"/>
        <v>24</v>
      </c>
      <c r="I16" s="37">
        <f t="shared" si="5"/>
        <v>0</v>
      </c>
      <c r="J16" s="37">
        <f t="shared" si="5"/>
        <v>0</v>
      </c>
      <c r="K16" s="168">
        <f t="shared" si="5"/>
        <v>0</v>
      </c>
    </row>
    <row r="17" spans="1:11" x14ac:dyDescent="0.3">
      <c r="A17" s="246"/>
      <c r="B17" s="89" t="s">
        <v>37</v>
      </c>
      <c r="C17" s="37">
        <f t="shared" ref="C17:K17" si="7">+C7+C12</f>
        <v>0</v>
      </c>
      <c r="D17" s="37">
        <f t="shared" si="7"/>
        <v>0</v>
      </c>
      <c r="E17" s="37">
        <f t="shared" si="7"/>
        <v>0</v>
      </c>
      <c r="F17" s="37">
        <f t="shared" ref="F17" si="8">+F7+F12</f>
        <v>0</v>
      </c>
      <c r="G17" s="37">
        <f t="shared" si="7"/>
        <v>0</v>
      </c>
      <c r="H17" s="37">
        <f t="shared" si="7"/>
        <v>0</v>
      </c>
      <c r="I17" s="37">
        <f t="shared" si="7"/>
        <v>0</v>
      </c>
      <c r="J17" s="37">
        <f t="shared" si="7"/>
        <v>0</v>
      </c>
      <c r="K17" s="168">
        <f t="shared" si="7"/>
        <v>0</v>
      </c>
    </row>
    <row r="18" spans="1:11" x14ac:dyDescent="0.3">
      <c r="A18" s="247"/>
      <c r="B18" s="89">
        <v>3</v>
      </c>
      <c r="C18" s="37">
        <f t="shared" ref="C18:K18" si="9">+C8+C13</f>
        <v>78</v>
      </c>
      <c r="D18" s="37">
        <f t="shared" si="9"/>
        <v>78</v>
      </c>
      <c r="E18" s="37">
        <f t="shared" si="9"/>
        <v>0</v>
      </c>
      <c r="F18" s="37">
        <f t="shared" ref="F18" si="10">+F8+F13</f>
        <v>0</v>
      </c>
      <c r="G18" s="37">
        <f t="shared" si="9"/>
        <v>11</v>
      </c>
      <c r="H18" s="37">
        <f t="shared" si="9"/>
        <v>5</v>
      </c>
      <c r="I18" s="37">
        <f t="shared" si="9"/>
        <v>0</v>
      </c>
      <c r="J18" s="37">
        <f t="shared" si="9"/>
        <v>0</v>
      </c>
      <c r="K18" s="168">
        <f t="shared" si="9"/>
        <v>0</v>
      </c>
    </row>
    <row r="19" spans="1:11" ht="16.2" thickBot="1" x14ac:dyDescent="0.35">
      <c r="A19" s="248" t="s">
        <v>32</v>
      </c>
      <c r="B19" s="181"/>
      <c r="C19" s="130">
        <f>+SUM(C15:C18)</f>
        <v>4867</v>
      </c>
      <c r="D19" s="130">
        <f t="shared" ref="D19:K19" si="11">+SUM(D15:D18)</f>
        <v>1464</v>
      </c>
      <c r="E19" s="130">
        <f t="shared" si="11"/>
        <v>0</v>
      </c>
      <c r="F19" s="130">
        <f t="shared" ref="F19" si="12">+SUM(F15:F18)</f>
        <v>0</v>
      </c>
      <c r="G19" s="130">
        <f t="shared" si="11"/>
        <v>1168</v>
      </c>
      <c r="H19" s="130">
        <f t="shared" si="11"/>
        <v>44</v>
      </c>
      <c r="I19" s="130">
        <f t="shared" si="11"/>
        <v>0</v>
      </c>
      <c r="J19" s="130">
        <f t="shared" si="11"/>
        <v>0</v>
      </c>
      <c r="K19" s="131">
        <f t="shared" si="11"/>
        <v>0</v>
      </c>
    </row>
    <row r="20" spans="1:11" x14ac:dyDescent="0.3">
      <c r="B20" s="1"/>
    </row>
    <row r="21" spans="1:11" x14ac:dyDescent="0.3">
      <c r="B21" s="1"/>
    </row>
    <row r="22" spans="1:11" x14ac:dyDescent="0.3">
      <c r="B22" s="1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schemas.microsoft.com/office/infopath/2007/PartnerControls"/>
    <ds:schemaRef ds:uri="http://purl.org/dc/terms/"/>
    <ds:schemaRef ds:uri="62dc8d3a-4265-423e-88e4-c330826fd5a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6f6adf5-eaad-4dbb-91ac-274e33425322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Lucia Kristofiakova</cp:lastModifiedBy>
  <cp:revision/>
  <cp:lastPrinted>2025-03-19T08:06:59Z</cp:lastPrinted>
  <dcterms:created xsi:type="dcterms:W3CDTF">2010-01-11T10:19:31Z</dcterms:created>
  <dcterms:modified xsi:type="dcterms:W3CDTF">2025-05-16T06:58:26Z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